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BVM-Office-Daten\Kunden\Service\EVS\5-Marketing &amp; Kommunikation\Website\Neue Website ab 2018\Daten Website\Inhalte für alle Benutzer\Corona-Virus\Kurzarbeit\Französisch\"/>
    </mc:Choice>
  </mc:AlternateContent>
  <workbookProtection workbookPassword="EC19" lockStructure="1"/>
  <bookViews>
    <workbookView xWindow="0" yWindow="0" windowWidth="24000" windowHeight="9735" activeTab="1"/>
  </bookViews>
  <sheets>
    <sheet name="Deutsch" sheetId="1" r:id="rId1"/>
    <sheet name="Francais" sheetId="2" r:id="rId2"/>
    <sheet name="Italiano" sheetId="3" r:id="rId3"/>
  </sheets>
  <definedNames>
    <definedName name="_xlnm.Print_Area" localSheetId="0">Deutsch!$A$1:$F$74</definedName>
    <definedName name="_xlnm.Print_Area" localSheetId="1">Francais!$A$1:$F$79</definedName>
    <definedName name="_xlnm.Print_Area" localSheetId="2">Italiano!$A$1:$F$73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 i="3" l="1"/>
  <c r="F29" i="2" l="1"/>
  <c r="A29" i="1" l="1"/>
  <c r="E20" i="3" l="1"/>
  <c r="F24" i="3" l="1"/>
  <c r="F28" i="3" s="1"/>
  <c r="F24" i="1"/>
  <c r="F28" i="1" s="1"/>
  <c r="F24" i="2"/>
  <c r="F28" i="2" s="1"/>
  <c r="F21" i="2"/>
  <c r="F34" i="2" l="1"/>
  <c r="F34" i="3" l="1"/>
  <c r="F32" i="3"/>
  <c r="F31" i="3"/>
  <c r="D20" i="1"/>
  <c r="F33" i="3" l="1"/>
  <c r="F32" i="2"/>
  <c r="F31" i="2"/>
  <c r="F33" i="2" l="1"/>
  <c r="F32" i="1" l="1"/>
  <c r="F31" i="1"/>
  <c r="F33" i="1" l="1"/>
</calcChain>
</file>

<file path=xl/sharedStrings.xml><?xml version="1.0" encoding="utf-8"?>
<sst xmlns="http://schemas.openxmlformats.org/spreadsheetml/2006/main" count="147" uniqueCount="129">
  <si>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</si>
  <si>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</si>
  <si>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</si>
  <si>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</si>
  <si>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</si>
  <si>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</si>
  <si>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</si>
  <si>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</si>
  <si>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</si>
  <si>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</si>
  <si>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</si>
  <si>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</si>
  <si>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</si>
  <si>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</si>
  <si>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</si>
  <si>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</si>
  <si>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</si>
  <si>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</si>
  <si>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r>
      <rPr>
        <b/>
        <sz val="12"/>
        <rFont val="Arial"/>
        <family val="2"/>
      </rPr>
      <t xml:space="preserve">Antrag und Abrechnung von Kurzarbeitsentschädigung
</t>
    </r>
    <r>
      <rPr>
        <sz val="10"/>
        <rFont val="Arial"/>
        <family val="2"/>
      </rPr>
      <t>(Ausserordentliches Formular) 
gilt nur für die Geltendmachung von wirtschaftlich bedingten Arbeitsausfällen
 aufgrund von behördlichen Massnahmen infolge Pandemie Covid-19</t>
    </r>
  </si>
  <si>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</si>
  <si>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</si>
  <si>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</si>
  <si>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</si>
  <si>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</si>
  <si>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</si>
  <si>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</si>
  <si>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</si>
  <si>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Nicht anspruchsberechtigte Personen</t>
  </si>
  <si>
    <t>AHV-pflichtigte Lohnsumme</t>
  </si>
  <si>
    <t>Personen mit massgebenden Entscheidbefugnissen und ihre Ehegatten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</si>
  <si>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</si>
  <si>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</si>
  <si>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</si>
  <si>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</si>
  <si>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</si>
  <si>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</si>
  <si>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</si>
  <si>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</si>
  <si>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</si>
  <si>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</si>
  <si>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</si>
  <si>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</si>
  <si>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</si>
  <si>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</si>
  <si>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Pertes de travail dues à des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</si>
  <si>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</si>
  <si>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</si>
  <si>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</si>
  <si>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</si>
  <si>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</si>
  <si>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</si>
  <si>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</si>
  <si>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</si>
  <si>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</si>
  <si>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</si>
  <si>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</si>
  <si>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</si>
  <si>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</si>
  <si>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</si>
  <si>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</si>
  <si>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Somme des salaires AVS soumis à cotisations</t>
  </si>
  <si>
    <t>Personnes avec pouvoirs de décision déterminants et leur conjoint</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</si>
  <si>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</si>
  <si>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</si>
  <si>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</si>
  <si>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</si>
  <si>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</si>
  <si>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</si>
  <si>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</si>
  <si>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Ditta</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</si>
  <si>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</si>
  <si>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</si>
  <si>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</si>
  <si>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</si>
  <si>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</si>
  <si>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</si>
  <si>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</si>
  <si>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</si>
  <si>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</si>
  <si>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</si>
  <si>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</si>
  <si>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</si>
  <si>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</si>
  <si>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</si>
  <si>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</si>
  <si>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</si>
  <si>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6.375% di contributi alle assicurazioni sociali del datore di lavoro (AVS/AI/IPG/AD)
della massa salariale per le ore perse</t>
  </si>
  <si>
    <t>Indennità per lavoro ridotto</t>
  </si>
  <si>
    <t>Persone non aventi diritto</t>
  </si>
  <si>
    <t>Massa salariale soggetta all’obbligo di contribuzione AVS</t>
  </si>
  <si>
    <t>Persone con poteri decisionali determinanti e rispettivi coniugi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</si>
  <si>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</si>
  <si>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</si>
  <si>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</si>
  <si>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</si>
  <si>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</si>
  <si>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</si>
  <si>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</si>
  <si>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Comprend les allocations soumises à cotisation AVS ainsi que la part due sur le 13e salaire mensuel ou les gratifications, indemnités de vacances et de jours fériés pour les travailleurs au salaire horaire, mais au maximum 12 350 francs par personne.
Ne sont pas prises en compte les indemnités pour heures supplémentaires, les allocations pour inconvénients liés à l’exécution du travail telles qu’allocations pour travail de chantier ou travail salissant, ni les indemnités pour frais.</t>
  </si>
  <si>
    <r>
      <t>Domanda e calcolo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</si>
  <si>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dues à des raisons économiques
 consécutives à des mesures prises par les autorités en relation avec la pandémie de Covid-19</t>
    </r>
  </si>
  <si>
    <r>
      <rPr>
        <i/>
        <sz val="11"/>
        <color theme="1"/>
        <rFont val="Arial"/>
        <family val="2"/>
      </rPr>
      <t xml:space="preserve">I dati che seguono sono riferiti </t>
    </r>
    <r>
      <rPr>
        <i/>
        <u/>
        <sz val="11"/>
        <color rgb="FF000000"/>
        <rFont val="Arial"/>
        <family val="2"/>
      </rPr>
      <t>tutti al suddetto periodo di conteggio</t>
    </r>
    <r>
      <rPr>
        <i/>
        <sz val="11"/>
        <color rgb="FF000000"/>
        <rFont val="Arial"/>
        <family val="2"/>
      </rPr>
      <t>.</t>
    </r>
  </si>
  <si>
    <t>Numero di lavoratori colpiti dal lavoro ridotto (LR)</t>
  </si>
  <si>
    <r>
      <rPr>
        <sz val="11"/>
        <color theme="1"/>
        <rFont val="Arial"/>
        <family val="2"/>
      </rPr>
      <t xml:space="preserve">Somma totale delle ore di lavoro previste di </t>
    </r>
    <r>
      <rPr>
        <u/>
        <sz val="11"/>
        <color rgb="FF000000"/>
        <rFont val="Arial"/>
        <family val="2"/>
      </rPr>
      <t>tutti i lavoratori aventi diritto</t>
    </r>
  </si>
  <si>
    <r>
      <rPr>
        <sz val="11"/>
        <color theme="1"/>
        <rFont val="Arial"/>
        <family val="2"/>
      </rPr>
      <t>Somma totale delle ore perse per ragioni economiche</t>
    </r>
    <r>
      <rPr>
        <sz val="11"/>
        <color rgb="FF000000"/>
        <rFont val="Arial"/>
        <family val="2"/>
      </rPr>
      <t xml:space="preserve"> </t>
    </r>
    <r>
      <rPr>
        <u/>
        <sz val="11"/>
        <color rgb="FF000000"/>
        <rFont val="Arial"/>
        <family val="2"/>
      </rPr>
      <t>di tutti i lavoratori colpiti dal LR</t>
    </r>
  </si>
  <si>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 vgl. Rückseite)</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</si>
  <si>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avec pouvoirs de décision déterminants et leur conjoint - cf. verso)</t>
    </r>
  </si>
  <si>
    <r>
      <rPr>
        <sz val="11"/>
        <color theme="1"/>
        <rFont val="Arial"/>
        <family val="2"/>
      </rPr>
      <t xml:space="preserve">Massa salariale soggetta all’obbligo di contribuzione AVS di </t>
    </r>
    <r>
      <rPr>
        <u/>
        <sz val="11"/>
        <color rgb="FF000000"/>
        <rFont val="Arial"/>
        <family val="2"/>
      </rPr>
      <t>tutti i lavoratori aventi diritto</t>
    </r>
    <r>
      <rPr>
        <sz val="11"/>
        <color rgb="FF000000"/>
        <rFont val="Arial"/>
        <family val="2"/>
      </rPr>
      <t xml:space="preserve">
(max. Fr. 12'350 a persona o Fr. 4'150 per persone con poteri decisionali determinanti e rispettivi coniugi - cfr. retro)</t>
    </r>
  </si>
  <si>
    <r>
      <t xml:space="preserve">Inkl. AHV-pflichtige Zulagen wie auch geschuldeter Anteil am 13. Monatslohn oder Gratifikation, Ferien- und Feiertagsentschädigungen bei Arbeitnehmenden im Stundenlohn, jedoch insgesamt </t>
    </r>
    <r>
      <rPr>
        <u/>
        <sz val="11"/>
        <rFont val="Arial"/>
        <family val="2"/>
      </rPr>
      <t>max. Fr. 12'350 pro Person</t>
    </r>
    <r>
      <rPr>
        <sz val="11"/>
        <rFont val="Arial"/>
        <family val="2"/>
      </rPr>
      <t>.
Nicht zu berücksichtigen sind Entschädigungen für Mehrstunden, Zulagen für arbeitsbedingte Inkonvenienzen wie Baustellen- und Schmutzzulagen und Spesenentschädigungen.</t>
    </r>
  </si>
  <si>
    <r>
      <t xml:space="preserve">Die maximal anzugebende AHV-pflichtige Lohnsumme für Personen mit massgebenden Entscheidbefugnissen und ihre Ehegatten beträgt </t>
    </r>
    <r>
      <rPr>
        <u/>
        <sz val="11"/>
        <rFont val="Arial"/>
        <family val="2"/>
      </rPr>
      <t>Fr. 4'150</t>
    </r>
    <r>
      <rPr>
        <sz val="11"/>
        <rFont val="Arial"/>
        <family val="2"/>
      </rPr>
      <t xml:space="preserve">, was eine Kurzarbeitsentschädigung von Fr. 3'320 (80%) ergibt.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r>
  </si>
  <si>
    <r>
      <t xml:space="preserve">Zur effizienten Bearbeitung der Abrechnung und schnellstmöglichen Auszahlung der Kurzarbeitsentschädigung bitten wir den Betrieb </t>
    </r>
    <r>
      <rPr>
        <u/>
        <sz val="11"/>
        <rFont val="Arial"/>
        <family val="2"/>
      </rPr>
      <t>das Total der Sollstunden sowie das Total der ahv-pflichtigen Lohnsumme auf den betrieblichen Unterlagen hervorzuheben</t>
    </r>
    <r>
      <rPr>
        <sz val="11"/>
        <rFont val="Arial"/>
        <family val="2"/>
      </rPr>
      <t>.</t>
    </r>
  </si>
  <si>
    <t>Vom Betrieb zu belegende Angaben</t>
  </si>
  <si>
    <t>Einreichefrist</t>
  </si>
  <si>
    <t>betriebliche Unterlagen zu den Sollstunden, den wirtschaftlich bedingten Ausfallstunden sowie zur Lohnsumme</t>
  </si>
  <si>
    <t>Wer vorliegendes Formular nicht wahrheitsgetreu ausfüllt, muss mit strafrechtlichen Folgen rechnen (Art. 105 ff. AVIG)</t>
  </si>
  <si>
    <t>Informations devant être attestées par l'entreprise</t>
  </si>
  <si>
    <r>
      <t xml:space="preserve">Pour un traitement efficace du décompte et un versement aussi rapide que possible de l'indemnité en cas de réduction de l'horaire de travail, nous demandons à l'entreprise de bien vouloir souligner dans ses documents </t>
    </r>
    <r>
      <rPr>
        <u/>
        <sz val="11"/>
        <rFont val="Arial"/>
        <family val="2"/>
      </rPr>
      <t>le total des heures à effectuer ainsi que le total des salaires soumis aux cotisations AVS</t>
    </r>
    <r>
      <rPr>
        <sz val="11"/>
        <rFont val="Arial"/>
        <family val="2"/>
      </rPr>
      <t>.</t>
    </r>
  </si>
  <si>
    <t>Délai de remise</t>
  </si>
  <si>
    <t>Celui qui ne remplit pas le présent formulaire de manière conforme à la vérité s'expose à des sanctions pénales (art. 105 ss. LACI).</t>
  </si>
  <si>
    <r>
      <t xml:space="preserve">Pour les personnes dotées de pouvoirs de décision déterminants et leur conjoint, la somme des salaires AVS soumis à cotisation à indiquer s’élève au maximum à </t>
    </r>
    <r>
      <rPr>
        <u/>
        <sz val="11"/>
        <color theme="1"/>
        <rFont val="Arial"/>
        <family val="2"/>
      </rPr>
      <t>4'150 francs</t>
    </r>
    <r>
      <rPr>
        <sz val="11"/>
        <color theme="1"/>
        <rFont val="Arial"/>
        <family val="2"/>
      </rPr>
      <t xml:space="preserve">, ce qui donne une indemnité en cas de réduction de l’horaire de travail de 3'320 francs (80 %).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
</t>
    </r>
  </si>
  <si>
    <r>
      <rPr>
        <sz val="11"/>
        <color theme="1"/>
        <rFont val="Arial"/>
        <family val="2"/>
      </rPr>
      <t>Incluse le indennità soggette all’obbligo di contribuzione AVS, nonché la percentuale dovuta sulla 13</t>
    </r>
    <r>
      <rPr>
        <vertAlign val="superscript"/>
        <sz val="11"/>
        <color theme="1"/>
        <rFont val="Arial"/>
        <family val="2"/>
      </rPr>
      <t>a</t>
    </r>
    <r>
      <rPr>
        <sz val="11"/>
        <color theme="1"/>
        <rFont val="Arial"/>
        <family val="2"/>
      </rPr>
      <t xml:space="preserve"> mensilità o gratifica, indennità ferie e giorni festivi per i lavoratori in regime di salario orario, tuttavia per un totale di </t>
    </r>
    <r>
      <rPr>
        <u/>
        <sz val="11"/>
        <color rgb="FF000000"/>
        <rFont val="Arial"/>
        <family val="2"/>
      </rPr>
      <t>max. Fr. 12'350 a persona</t>
    </r>
    <r>
      <rPr>
        <sz val="11"/>
        <color rgb="FF000000"/>
        <rFont val="Arial"/>
        <family val="2"/>
      </rPr>
      <t>.
Sono esclusi risarcimenti per ore supplementari, indennità per inconvenienti connessi al lavoro, quali indennità per il lavoro nei cantieri o i lavori sporchi, e risarcimenti spese.</t>
    </r>
  </si>
  <si>
    <r>
      <rPr>
        <sz val="11"/>
        <color theme="1"/>
        <rFont val="Arial"/>
        <family val="2"/>
      </rPr>
      <t xml:space="preserve">La massa salariale soggetta all’obbligo di contribuzione AVS massima da indicare per persone con poteri decisionali determinanti e rispettivi coniugi è di </t>
    </r>
    <r>
      <rPr>
        <u/>
        <sz val="11"/>
        <color theme="1"/>
        <rFont val="Arial"/>
        <family val="2"/>
      </rPr>
      <t>Fr. 4'150</t>
    </r>
    <r>
      <rPr>
        <sz val="11"/>
        <color theme="1"/>
        <rFont val="Arial"/>
        <family val="2"/>
      </rPr>
      <t xml:space="preserve">, pari a un’indennità per lavoro ridotto di Fr. 3'320 (80%). </t>
    </r>
    <r>
      <rPr>
        <sz val="11"/>
        <color rgb="FF000000"/>
        <rFont val="Arial"/>
        <family val="2"/>
      </rPr>
      <t xml:space="preserve">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r>
  </si>
  <si>
    <t>Kein Anspruch besteht für Personen in gekündigtem Arbeitsverhältnis, die mit der Kurzarbeit nicht einverstanden sind, deren Arbeitsausfall nicht bestimmbar ist (bspw. Arbeitsverhältnisse auf Abruf) oder die das ordentliche AHV-Rentenalter erreicht haben.</t>
  </si>
  <si>
    <t>N’ont pas droit à l’indemnité les personnes dont les rapports de travail ont été résiliés, qui n’acceptent pas la réduction de l’horaire de travail, dont la perte de travail ne peut être déterminée (travail sur appel) ou qui ont atteint l’âge ordinaire de la retraite de l’AVS.</t>
  </si>
  <si>
    <t>Non hanno diritto le persone in periodo di disdetta del rapporto di lavoro, che non sono d’accordo con il lavoro ridotto, la cui perdita di lavoro non è determinabile (ad esempio rapporti di lavoro su chiamata) o che hanno raggiunto l’età pensionabile AVS ordinaria.</t>
  </si>
  <si>
    <t>Termine d'inoltro</t>
  </si>
  <si>
    <t>Informazioni che l'impresa deve comprovare</t>
  </si>
  <si>
    <r>
      <t xml:space="preserve">Per un trattamento efficiente del conteggio e un versamento celere dell’indennità per lavoro ridotto invitiamo l’impresa a evidenziare nella documentazione aziendale </t>
    </r>
    <r>
      <rPr>
        <u/>
        <sz val="11"/>
        <rFont val="Arial"/>
        <family val="2"/>
      </rPr>
      <t>il totale delle ore di lavoro previste e il totale della massa salariale soggetta all’obbligo di contribuzione AVS.</t>
    </r>
  </si>
  <si>
    <t>Chiunque compila il presente formulario mediante indicazioni inveritiere o incomplete di espone a conseguenze di diritto penale (art. 105 segg. LADI).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</si>
</sst>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b/>
      <sz val="11"/>
      <color theme="1"/>
      <name val="Arial"/>
      <family val="2"/>
    </font>
    <font>
      <u/>
      <sz val="11"/>
      <color theme="1"/>
      <name val="Arial"/>
      <family val="2"/>
    </font>
    <font>
      <vertAlign val="superscript"/>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15">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1" fillId="0" borderId="0" xfId="0" applyFont="1" applyBorder="1" applyAlignment="1">
      <alignment horizontal="center" vertical="center" wrapText="1"/>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4" fontId="4" fillId="0" borderId="0" xfId="0" applyNumberFormat="1" applyFont="1" applyFill="1" applyBorder="1" applyAlignment="1">
      <alignment horizontal="right" vertical="center"/>
    </xf>
    <xf numFmtId="0" fontId="1" fillId="0" borderId="0" xfId="0" applyFont="1" applyBorder="1" applyAlignment="1">
      <alignment horizontal="center" vertical="center" wrapText="1"/>
    </xf>
    <xf numFmtId="0" fontId="4" fillId="0" borderId="0" xfId="0" applyFont="1" applyAlignment="1">
      <alignment horizontal="center" vertical="center"/>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xf numFmtId="4" fontId="4" fillId="0" borderId="0" xfId="0" applyNumberFormat="1" applyFont="1"/>
    <xf numFmtId="0" fontId="0" fillId="0" borderId="0" xfId="0" applyFont="1"/>
    <xf numFmtId="0" fontId="17" fillId="0" borderId="0" xfId="0" applyFont="1" applyAlignment="1">
      <alignment vertical="center"/>
    </xf>
    <xf numFmtId="0" fontId="17" fillId="0" borderId="0" xfId="0" applyFont="1"/>
    <xf numFmtId="49" fontId="4" fillId="0" borderId="0" xfId="0" applyNumberFormat="1" applyFont="1" applyAlignment="1">
      <alignment horizontal="left" wrapText="1"/>
    </xf>
    <xf numFmtId="0" fontId="4" fillId="0" borderId="7" xfId="0" applyFont="1" applyBorder="1"/>
    <xf numFmtId="0" fontId="0" fillId="0" borderId="0" xfId="0" applyFont="1" applyAlignment="1">
      <alignment vertical="top"/>
    </xf>
    <xf numFmtId="0" fontId="4" fillId="0" borderId="0" xfId="0" applyFont="1" applyFill="1"/>
    <xf numFmtId="4" fontId="4" fillId="0" borderId="0" xfId="0" applyNumberFormat="1" applyFont="1" applyFill="1"/>
    <xf numFmtId="0" fontId="5" fillId="0" borderId="0" xfId="0" applyFont="1" applyFill="1"/>
    <xf numFmtId="0" fontId="5"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4" xfId="0" applyNumberFormat="1" applyFont="1" applyFill="1" applyBorder="1" applyAlignment="1">
      <alignment horizontal="left" vertical="center" wrapText="1"/>
    </xf>
    <xf numFmtId="49" fontId="0" fillId="0" borderId="0" xfId="0" applyNumberFormat="1" applyFont="1" applyAlignment="1">
      <alignment horizontal="left" vertical="top" wrapText="1"/>
    </xf>
    <xf numFmtId="0" fontId="5" fillId="0" borderId="2"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4" fillId="0" borderId="0" xfId="0" applyFont="1" applyFill="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center"/>
    </xf>
    <xf numFmtId="49" fontId="4" fillId="2" borderId="0" xfId="0" applyNumberFormat="1" applyFont="1" applyFill="1" applyAlignment="1" applyProtection="1">
      <alignment horizontal="left" wrapText="1"/>
      <protection locked="0"/>
    </xf>
    <xf numFmtId="0" fontId="4" fillId="0" borderId="7" xfId="0" applyFont="1" applyBorder="1" applyAlignment="1">
      <alignment horizontal="center"/>
    </xf>
    <xf numFmtId="0" fontId="5" fillId="0" borderId="0" xfId="0" applyFont="1" applyFill="1" applyAlignment="1">
      <alignment horizontal="left"/>
    </xf>
    <xf numFmtId="0" fontId="1" fillId="0" borderId="0" xfId="0" applyFont="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4" fontId="4" fillId="0" borderId="7" xfId="0" applyNumberFormat="1" applyFont="1" applyFill="1" applyBorder="1" applyAlignment="1">
      <alignment horizontal="right" vertical="center"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7" fillId="0" borderId="0" xfId="0" applyFont="1" applyFill="1" applyAlignment="1">
      <alignment horizontal="left" vertical="center" wrapText="1"/>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0" fontId="0" fillId="0" borderId="0" xfId="0" applyAlignment="1">
      <alignment horizontal="left"/>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10" fontId="1" fillId="0" borderId="7" xfId="0" applyNumberFormat="1" applyFont="1" applyBorder="1" applyAlignment="1">
      <alignment horizontal="right" vertical="center" wrapText="1"/>
    </xf>
    <xf numFmtId="0" fontId="4" fillId="0" borderId="0" xfId="0" applyFont="1" applyFill="1" applyBorder="1" applyAlignment="1">
      <alignment horizontal="left" vertical="center"/>
    </xf>
    <xf numFmtId="0" fontId="0" fillId="0" borderId="0" xfId="0" applyFont="1" applyAlignment="1">
      <alignment horizontal="left" vertical="top" wrapText="1"/>
    </xf>
    <xf numFmtId="0" fontId="4" fillId="0" borderId="0" xfId="0" applyFont="1" applyFill="1" applyAlignment="1">
      <alignment horizontal="left"/>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4" fillId="0" borderId="0" xfId="0" applyFont="1" applyAlignment="1">
      <alignment horizontal="left" wrapText="1"/>
    </xf>
  </cellXfs>
  <cellStyles count="1">
    <cellStyle name="Standard" xfId="0" builtinId="0"/>
  </cellStyles>
  <dxfs count="32">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114300</xdr:colOff>
      <xdr:row>0</xdr:row>
      <xdr:rowOff>127000</xdr:rowOff>
    </xdr:from>
    <xdr:to>
      <xdr:col>6</xdr:col>
      <xdr:colOff>242316</xdr:colOff>
      <xdr:row>0</xdr:row>
      <xdr:rowOff>578104</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1050" y="127000"/>
          <a:ext cx="1423416" cy="451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127000</xdr:colOff>
      <xdr:row>0</xdr:row>
      <xdr:rowOff>285750</xdr:rowOff>
    </xdr:from>
    <xdr:to>
      <xdr:col>6</xdr:col>
      <xdr:colOff>407416</xdr:colOff>
      <xdr:row>0</xdr:row>
      <xdr:rowOff>736854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07150" y="285750"/>
          <a:ext cx="1423416" cy="4511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320261</xdr:colOff>
      <xdr:row>0</xdr:row>
      <xdr:rowOff>336826</xdr:rowOff>
    </xdr:from>
    <xdr:to>
      <xdr:col>6</xdr:col>
      <xdr:colOff>446068</xdr:colOff>
      <xdr:row>0</xdr:row>
      <xdr:rowOff>787930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336826"/>
          <a:ext cx="1423416" cy="45110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showGridLines="0" zoomScaleNormal="100" workbookViewId="0">
      <selection activeCell="A4" sqref="A4:C4"/>
    </sheetView>
  </sheetViews>
  <sheetFormatPr baseColWidth="10"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76" t="s">
        <v>18</v>
      </c>
      <c r="B1" s="76"/>
      <c r="C1" s="76"/>
      <c r="D1" s="76"/>
      <c r="E1" s="76"/>
      <c r="F1" s="76"/>
      <c r="G1" s="4"/>
      <c r="H1" s="4"/>
      <c r="I1" s="4"/>
      <c r="J1" s="5"/>
    </row>
    <row r="2" spans="1:10" ht="12.75" customHeight="1" x14ac:dyDescent="0.2">
      <c r="A2" s="21"/>
      <c r="B2" s="21"/>
      <c r="C2" s="21"/>
      <c r="D2" s="21"/>
      <c r="E2" s="21"/>
      <c r="F2" s="21"/>
      <c r="G2" s="4"/>
      <c r="H2" s="4"/>
      <c r="I2" s="4"/>
      <c r="J2" s="5"/>
    </row>
    <row r="3" spans="1:10" s="6" customFormat="1" ht="18.75" customHeight="1" x14ac:dyDescent="0.2">
      <c r="A3" s="22" t="s">
        <v>6</v>
      </c>
      <c r="B3" s="23"/>
      <c r="C3" s="23"/>
      <c r="D3" s="61" t="s">
        <v>4</v>
      </c>
      <c r="E3" s="23"/>
      <c r="F3" s="24"/>
    </row>
    <row r="4" spans="1:10" s="6" customFormat="1" ht="18.75" customHeight="1" x14ac:dyDescent="0.2">
      <c r="A4" s="99"/>
      <c r="B4" s="100"/>
      <c r="C4" s="101"/>
      <c r="D4" s="79"/>
      <c r="E4" s="80"/>
      <c r="F4" s="81"/>
    </row>
    <row r="5" spans="1:10" s="6" customFormat="1" ht="18.75" customHeight="1" x14ac:dyDescent="0.2">
      <c r="A5" s="99"/>
      <c r="B5" s="100"/>
      <c r="C5" s="101"/>
      <c r="D5" s="82"/>
      <c r="E5" s="83"/>
      <c r="F5" s="84"/>
    </row>
    <row r="6" spans="1:10" s="6" customFormat="1" ht="18.75" customHeight="1" x14ac:dyDescent="0.2">
      <c r="A6" s="99"/>
      <c r="B6" s="100"/>
      <c r="C6" s="101"/>
      <c r="D6" s="82"/>
      <c r="E6" s="83"/>
      <c r="F6" s="84"/>
    </row>
    <row r="7" spans="1:10" s="6" customFormat="1" ht="18.75" customHeight="1" x14ac:dyDescent="0.2">
      <c r="A7" s="99"/>
      <c r="B7" s="100"/>
      <c r="C7" s="101"/>
      <c r="D7" s="85"/>
      <c r="E7" s="86"/>
      <c r="F7" s="87"/>
    </row>
    <row r="8" spans="1:10" s="6" customFormat="1" ht="18.75" customHeight="1" x14ac:dyDescent="0.2">
      <c r="A8" s="27" t="s">
        <v>5</v>
      </c>
      <c r="B8" s="102"/>
      <c r="C8" s="103"/>
      <c r="D8" s="62"/>
      <c r="E8" s="25"/>
      <c r="F8" s="26"/>
    </row>
    <row r="9" spans="1:10" s="6" customFormat="1" ht="18.75" customHeight="1" x14ac:dyDescent="0.2">
      <c r="A9" s="28" t="s">
        <v>8</v>
      </c>
      <c r="B9" s="91"/>
      <c r="C9" s="92"/>
      <c r="D9" s="63"/>
      <c r="E9" s="30"/>
      <c r="F9" s="31"/>
    </row>
    <row r="10" spans="1:10" s="6" customFormat="1" ht="18.75" customHeight="1" x14ac:dyDescent="0.2">
      <c r="A10" s="27" t="s">
        <v>9</v>
      </c>
      <c r="B10" s="91"/>
      <c r="C10" s="92"/>
      <c r="D10" s="63"/>
      <c r="E10" s="30"/>
      <c r="F10" s="31"/>
    </row>
    <row r="11" spans="1:10" s="6" customFormat="1" ht="18.75" customHeight="1" x14ac:dyDescent="0.2">
      <c r="A11" s="27" t="s">
        <v>10</v>
      </c>
      <c r="B11" s="91"/>
      <c r="C11" s="92"/>
      <c r="D11" s="63"/>
      <c r="E11" s="30"/>
      <c r="F11" s="31"/>
    </row>
    <row r="12" spans="1:10" s="6" customFormat="1" ht="18.75" customHeight="1" x14ac:dyDescent="0.2">
      <c r="A12" s="27" t="s">
        <v>11</v>
      </c>
      <c r="B12" s="25"/>
      <c r="C12" s="30"/>
      <c r="D12" s="30"/>
      <c r="E12" s="30"/>
      <c r="F12" s="31"/>
    </row>
    <row r="13" spans="1:10" s="6" customFormat="1" ht="21.75" customHeight="1" x14ac:dyDescent="0.2">
      <c r="A13" s="88"/>
      <c r="B13" s="89"/>
      <c r="C13" s="89"/>
      <c r="D13" s="89"/>
      <c r="E13" s="89"/>
      <c r="F13" s="90"/>
    </row>
    <row r="14" spans="1:10" s="33" customFormat="1" ht="37.5" customHeight="1" x14ac:dyDescent="0.2">
      <c r="A14" s="12" t="s">
        <v>7</v>
      </c>
      <c r="B14" s="13"/>
      <c r="C14" s="77"/>
      <c r="D14" s="77"/>
      <c r="E14" s="77"/>
      <c r="F14" s="78"/>
    </row>
    <row r="15" spans="1:10" ht="8.25" customHeight="1" x14ac:dyDescent="0.2">
      <c r="A15" s="1"/>
    </row>
    <row r="16" spans="1:10" ht="36" customHeight="1" x14ac:dyDescent="0.2">
      <c r="A16" s="96" t="s">
        <v>34</v>
      </c>
      <c r="B16" s="96"/>
      <c r="C16" s="96"/>
      <c r="D16" s="96"/>
      <c r="E16" s="96"/>
      <c r="F16" s="96"/>
      <c r="G16" s="3"/>
    </row>
    <row r="17" spans="1:11" ht="12.6" customHeight="1" x14ac:dyDescent="0.2">
      <c r="A17" s="32"/>
      <c r="B17" s="32"/>
      <c r="C17" s="32"/>
      <c r="D17" s="32"/>
      <c r="E17" s="32"/>
      <c r="F17" s="32"/>
      <c r="G17" s="3"/>
    </row>
    <row r="18" spans="1:11" ht="25.5" customHeight="1" x14ac:dyDescent="0.2">
      <c r="A18" s="65" t="s">
        <v>0</v>
      </c>
      <c r="B18" s="65"/>
      <c r="C18" s="65"/>
      <c r="D18" s="65"/>
      <c r="E18" s="2"/>
      <c r="F18" s="16"/>
      <c r="G18" s="3"/>
    </row>
    <row r="19" spans="1:11" ht="25.5" customHeight="1" x14ac:dyDescent="0.2">
      <c r="A19" s="40" t="s">
        <v>26</v>
      </c>
      <c r="B19" s="38"/>
      <c r="C19" s="38"/>
      <c r="D19" s="38"/>
      <c r="E19" s="29"/>
      <c r="F19" s="41"/>
      <c r="G19" s="3"/>
    </row>
    <row r="20" spans="1:11" ht="25.5" customHeight="1" x14ac:dyDescent="0.2">
      <c r="A20" s="40" t="s">
        <v>32</v>
      </c>
      <c r="B20" s="38"/>
      <c r="C20" s="38"/>
      <c r="D20" s="97" t="str">
        <f>IF(F20&gt;F19,"Fehler Anzahl","")</f>
        <v/>
      </c>
      <c r="E20" s="98"/>
      <c r="F20" s="41"/>
      <c r="G20" s="3"/>
    </row>
    <row r="21" spans="1:11" ht="15" customHeight="1" x14ac:dyDescent="0.2">
      <c r="A21" s="40"/>
      <c r="B21" s="38"/>
      <c r="C21" s="38"/>
      <c r="D21" s="38"/>
      <c r="E21" s="29"/>
      <c r="F21" s="39"/>
      <c r="G21" s="3"/>
    </row>
    <row r="22" spans="1:11" ht="25.5" customHeight="1" x14ac:dyDescent="0.2">
      <c r="A22" s="67" t="s">
        <v>30</v>
      </c>
      <c r="B22" s="67"/>
      <c r="C22" s="67"/>
      <c r="D22" s="67"/>
      <c r="E22" s="15" t="s">
        <v>12</v>
      </c>
      <c r="F22" s="35"/>
      <c r="G22" s="7"/>
    </row>
    <row r="23" spans="1:11" ht="25.5" customHeight="1" x14ac:dyDescent="0.2">
      <c r="A23" s="67" t="s">
        <v>31</v>
      </c>
      <c r="B23" s="67"/>
      <c r="C23" s="67"/>
      <c r="D23" s="67"/>
      <c r="E23" s="15" t="s">
        <v>12</v>
      </c>
      <c r="F23" s="35"/>
      <c r="G23" s="7"/>
    </row>
    <row r="24" spans="1:11" ht="25.5" customHeight="1" x14ac:dyDescent="0.2">
      <c r="A24" s="66" t="s">
        <v>13</v>
      </c>
      <c r="B24" s="66"/>
      <c r="C24" s="66"/>
      <c r="D24" s="66"/>
      <c r="E24" s="15"/>
      <c r="F24" s="37" t="e">
        <f>IF(F23&gt;F22,"Fehler Stunden",F23/F22)</f>
        <v>#DIV/0!</v>
      </c>
      <c r="G24" s="8"/>
    </row>
    <row r="25" spans="1:11" ht="16.5" customHeight="1" x14ac:dyDescent="0.2">
      <c r="A25" s="3"/>
      <c r="B25" s="3"/>
      <c r="C25" s="3"/>
      <c r="D25" s="3"/>
      <c r="E25" s="3"/>
      <c r="F25" s="18" t="s">
        <v>16</v>
      </c>
      <c r="G25" s="9"/>
    </row>
    <row r="26" spans="1:11" ht="25.5" customHeight="1" x14ac:dyDescent="0.2">
      <c r="A26" s="65" t="s">
        <v>1</v>
      </c>
      <c r="B26" s="65"/>
      <c r="C26" s="65"/>
      <c r="D26" s="65"/>
      <c r="E26" s="2"/>
      <c r="F26" s="16"/>
      <c r="G26" s="10"/>
      <c r="I26" s="104"/>
      <c r="J26" s="104"/>
      <c r="K26" s="104"/>
    </row>
    <row r="27" spans="1:11" ht="44.25" customHeight="1" x14ac:dyDescent="0.2">
      <c r="A27" s="67" t="s">
        <v>105</v>
      </c>
      <c r="B27" s="67"/>
      <c r="C27" s="67"/>
      <c r="D27" s="67"/>
      <c r="E27" s="17" t="s">
        <v>14</v>
      </c>
      <c r="F27" s="35"/>
      <c r="G27" s="3"/>
    </row>
    <row r="28" spans="1:11" ht="25.5" customHeight="1" x14ac:dyDescent="0.2">
      <c r="A28" s="67" t="s">
        <v>33</v>
      </c>
      <c r="B28" s="67"/>
      <c r="C28" s="67"/>
      <c r="D28" s="67"/>
      <c r="E28" s="17" t="s">
        <v>14</v>
      </c>
      <c r="F28" s="14" t="e">
        <f>ROUND(IF(F27&gt;F19*12350,"",F27*F24)*20,0)/20</f>
        <v>#DIV/0!</v>
      </c>
      <c r="G28" s="94"/>
      <c r="H28" s="95"/>
    </row>
    <row r="29" spans="1:11" ht="30" customHeight="1" x14ac:dyDescent="0.2">
      <c r="A29" s="93" t="str">
        <f>IF($F$27&gt;$F$19*12350,"AHV-pflichtige Lohnsumme übersteigt max. möglichen Betrag   'Anzahl Arbeitnehmende x max. Fr. 12'350'","")</f>
        <v/>
      </c>
      <c r="B29" s="93"/>
      <c r="C29" s="93"/>
      <c r="D29" s="93"/>
      <c r="E29" s="93"/>
      <c r="F29" s="93"/>
      <c r="G29" s="3"/>
    </row>
    <row r="30" spans="1:11" ht="25.5" customHeight="1" x14ac:dyDescent="0.2">
      <c r="A30" s="65" t="s">
        <v>2</v>
      </c>
      <c r="B30" s="65"/>
      <c r="C30" s="65"/>
      <c r="D30" s="65"/>
      <c r="E30" s="2"/>
      <c r="F30" s="16"/>
      <c r="G30" s="10"/>
    </row>
    <row r="31" spans="1:11" ht="25.5" customHeight="1" x14ac:dyDescent="0.2">
      <c r="A31" s="66" t="s">
        <v>24</v>
      </c>
      <c r="B31" s="66"/>
      <c r="C31" s="66"/>
      <c r="D31" s="66"/>
      <c r="E31" s="17" t="s">
        <v>14</v>
      </c>
      <c r="F31" s="14" t="e">
        <f>ROUND(IF(F28="","",F28*0.8)*20,0)/20</f>
        <v>#DIV/0!</v>
      </c>
      <c r="G31" s="105"/>
      <c r="H31" s="106"/>
    </row>
    <row r="32" spans="1:11" ht="31.5" customHeight="1" thickBot="1" x14ac:dyDescent="0.25">
      <c r="A32" s="67" t="s">
        <v>15</v>
      </c>
      <c r="B32" s="66"/>
      <c r="C32" s="66"/>
      <c r="D32" s="66"/>
      <c r="E32" s="17" t="s">
        <v>14</v>
      </c>
      <c r="F32" s="20" t="e">
        <f>ROUND(IF(F27="","",F28*6.375%)*20,0)/20</f>
        <v>#VALUE!</v>
      </c>
      <c r="G32" s="105"/>
      <c r="H32" s="106"/>
    </row>
    <row r="33" spans="1:8" ht="36" customHeight="1" thickBot="1" x14ac:dyDescent="0.25">
      <c r="A33" s="68" t="s">
        <v>3</v>
      </c>
      <c r="B33" s="69"/>
      <c r="C33" s="69"/>
      <c r="D33" s="69"/>
      <c r="E33" s="19" t="s">
        <v>14</v>
      </c>
      <c r="F33" s="36" t="e">
        <f>IF(F24&lt;0.1,"Mindestausfall nicht erreicht",ROUND(SUM(F31:F32)*20,0)/20)</f>
        <v>#DIV/0!</v>
      </c>
      <c r="G33" s="107"/>
      <c r="H33" s="106"/>
    </row>
    <row r="34" spans="1:8" ht="15" x14ac:dyDescent="0.2">
      <c r="A34" s="1"/>
      <c r="B34" s="1"/>
      <c r="C34" s="1"/>
      <c r="D34" s="1"/>
      <c r="E34" s="1"/>
      <c r="F34" s="11"/>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s="51" customFormat="1" x14ac:dyDescent="0.2">
      <c r="A38" s="49"/>
      <c r="B38" s="49"/>
      <c r="C38" s="49"/>
      <c r="D38" s="49"/>
      <c r="E38" s="49"/>
      <c r="F38" s="50"/>
    </row>
    <row r="39" spans="1:8" s="51" customFormat="1" ht="17.25" customHeight="1" x14ac:dyDescent="0.2">
      <c r="A39" s="49"/>
      <c r="B39" s="49"/>
      <c r="C39" s="49"/>
      <c r="D39" s="49"/>
      <c r="E39" s="49"/>
      <c r="F39" s="50"/>
    </row>
    <row r="40" spans="1:8" s="51" customFormat="1" ht="15" x14ac:dyDescent="0.2">
      <c r="A40" s="52" t="s">
        <v>27</v>
      </c>
      <c r="B40" s="49"/>
      <c r="C40" s="49"/>
      <c r="D40" s="49"/>
      <c r="E40" s="49"/>
      <c r="F40" s="50"/>
    </row>
    <row r="41" spans="1:8" s="51" customFormat="1" ht="6" customHeight="1" x14ac:dyDescent="0.2">
      <c r="A41" s="49"/>
      <c r="B41" s="49"/>
      <c r="C41" s="49"/>
      <c r="D41" s="49"/>
      <c r="E41" s="49"/>
      <c r="F41" s="50"/>
    </row>
    <row r="42" spans="1:8" s="51" customFormat="1" ht="47.25" customHeight="1" x14ac:dyDescent="0.2">
      <c r="A42" s="70" t="s">
        <v>122</v>
      </c>
      <c r="B42" s="70"/>
      <c r="C42" s="70"/>
      <c r="D42" s="70"/>
      <c r="E42" s="70"/>
      <c r="F42" s="70"/>
    </row>
    <row r="43" spans="1:8" s="51" customFormat="1" ht="17.25" customHeight="1" x14ac:dyDescent="0.2">
      <c r="A43" s="49"/>
      <c r="B43" s="49"/>
      <c r="C43" s="49"/>
      <c r="D43" s="49"/>
      <c r="E43" s="49"/>
      <c r="F43" s="50"/>
    </row>
    <row r="44" spans="1:8" s="51" customFormat="1" ht="15" x14ac:dyDescent="0.2">
      <c r="A44" s="52" t="s">
        <v>28</v>
      </c>
      <c r="B44" s="49"/>
      <c r="C44" s="49"/>
      <c r="D44" s="49"/>
      <c r="E44" s="49"/>
      <c r="F44" s="50"/>
    </row>
    <row r="45" spans="1:8" s="51" customFormat="1" ht="6" customHeight="1" x14ac:dyDescent="0.2">
      <c r="A45" s="49"/>
      <c r="B45" s="49"/>
      <c r="C45" s="49"/>
      <c r="D45" s="49"/>
      <c r="E45" s="49"/>
      <c r="F45" s="50"/>
    </row>
    <row r="46" spans="1:8" s="51" customFormat="1" ht="60.75" customHeight="1" x14ac:dyDescent="0.2">
      <c r="A46" s="71" t="s">
        <v>108</v>
      </c>
      <c r="B46" s="71"/>
      <c r="C46" s="71"/>
      <c r="D46" s="71"/>
      <c r="E46" s="71"/>
      <c r="F46" s="71"/>
    </row>
    <row r="47" spans="1:8" s="51" customFormat="1" ht="17.25" customHeight="1" x14ac:dyDescent="0.2">
      <c r="A47" s="49"/>
      <c r="B47" s="49"/>
      <c r="C47" s="49"/>
      <c r="D47" s="49"/>
      <c r="E47" s="49"/>
      <c r="F47" s="50"/>
    </row>
    <row r="48" spans="1:8" s="51" customFormat="1" ht="15" x14ac:dyDescent="0.25">
      <c r="A48" s="53" t="s">
        <v>29</v>
      </c>
      <c r="B48" s="49"/>
      <c r="C48" s="49"/>
      <c r="D48" s="49"/>
      <c r="E48" s="49"/>
      <c r="F48" s="50"/>
    </row>
    <row r="49" spans="1:6" s="51" customFormat="1" ht="6" customHeight="1" x14ac:dyDescent="0.2">
      <c r="A49" s="49"/>
      <c r="B49" s="49"/>
      <c r="C49" s="49"/>
      <c r="D49" s="49"/>
      <c r="E49" s="49"/>
      <c r="F49" s="50"/>
    </row>
    <row r="50" spans="1:6" s="51" customFormat="1" ht="89.25" customHeight="1" x14ac:dyDescent="0.2">
      <c r="A50" s="71" t="s">
        <v>109</v>
      </c>
      <c r="B50" s="71"/>
      <c r="C50" s="71"/>
      <c r="D50" s="71"/>
      <c r="E50" s="71"/>
      <c r="F50" s="71"/>
    </row>
    <row r="51" spans="1:6" s="51" customFormat="1" ht="17.25" customHeight="1" x14ac:dyDescent="0.2">
      <c r="A51" s="49"/>
      <c r="B51" s="49"/>
      <c r="C51" s="49"/>
      <c r="D51" s="49"/>
      <c r="E51" s="49"/>
      <c r="F51" s="50"/>
    </row>
    <row r="52" spans="1:6" s="51" customFormat="1" ht="15" x14ac:dyDescent="0.25">
      <c r="A52" s="75" t="s">
        <v>111</v>
      </c>
      <c r="B52" s="75"/>
      <c r="C52" s="75"/>
      <c r="D52" s="75"/>
      <c r="E52" s="75"/>
      <c r="F52" s="75"/>
    </row>
    <row r="53" spans="1:6" s="51" customFormat="1" ht="6" customHeight="1" x14ac:dyDescent="0.2">
      <c r="A53" s="57"/>
      <c r="B53" s="57"/>
      <c r="C53" s="57"/>
      <c r="D53" s="57"/>
      <c r="E53" s="57"/>
      <c r="F53" s="58"/>
    </row>
    <row r="54" spans="1:6" s="51" customFormat="1" ht="31.5" customHeight="1" x14ac:dyDescent="0.2">
      <c r="A54" s="70" t="s">
        <v>19</v>
      </c>
      <c r="B54" s="70"/>
      <c r="C54" s="70"/>
      <c r="D54" s="70"/>
      <c r="E54" s="70"/>
      <c r="F54" s="70"/>
    </row>
    <row r="55" spans="1:6" s="51" customFormat="1" x14ac:dyDescent="0.2">
      <c r="A55" s="57"/>
      <c r="B55" s="57"/>
      <c r="C55" s="57"/>
      <c r="D55" s="57"/>
      <c r="E55" s="57"/>
      <c r="F55" s="58"/>
    </row>
    <row r="56" spans="1:6" s="51" customFormat="1" ht="31.5" customHeight="1" x14ac:dyDescent="0.2">
      <c r="A56" s="70" t="s">
        <v>110</v>
      </c>
      <c r="B56" s="70"/>
      <c r="C56" s="70"/>
      <c r="D56" s="70"/>
      <c r="E56" s="70"/>
      <c r="F56" s="70"/>
    </row>
    <row r="57" spans="1:6" s="51" customFormat="1" ht="14.25" customHeight="1" x14ac:dyDescent="0.2">
      <c r="A57" s="70"/>
      <c r="B57" s="70"/>
      <c r="C57" s="70"/>
      <c r="D57" s="70"/>
      <c r="E57" s="70"/>
      <c r="F57" s="70"/>
    </row>
    <row r="58" spans="1:6" s="51" customFormat="1" ht="17.25" customHeight="1" x14ac:dyDescent="0.2">
      <c r="A58" s="57"/>
      <c r="B58" s="57"/>
      <c r="C58" s="57"/>
      <c r="D58" s="57"/>
      <c r="E58" s="57"/>
      <c r="F58" s="58"/>
    </row>
    <row r="59" spans="1:6" s="51" customFormat="1" ht="17.25" customHeight="1" x14ac:dyDescent="0.25">
      <c r="A59" s="59" t="s">
        <v>112</v>
      </c>
      <c r="B59" s="57"/>
      <c r="C59" s="57"/>
      <c r="D59" s="57"/>
      <c r="E59" s="57"/>
      <c r="F59" s="58"/>
    </row>
    <row r="60" spans="1:6" s="51" customFormat="1" ht="6" customHeight="1" x14ac:dyDescent="0.2">
      <c r="A60" s="57"/>
      <c r="B60" s="57"/>
      <c r="C60" s="57"/>
      <c r="D60" s="57"/>
      <c r="E60" s="57"/>
      <c r="F60" s="58"/>
    </row>
    <row r="61" spans="1:6" s="51" customFormat="1" ht="45" customHeight="1" x14ac:dyDescent="0.2">
      <c r="A61" s="70" t="s">
        <v>20</v>
      </c>
      <c r="B61" s="70"/>
      <c r="C61" s="70"/>
      <c r="D61" s="70"/>
      <c r="E61" s="70"/>
      <c r="F61" s="70"/>
    </row>
    <row r="62" spans="1:6" s="51" customFormat="1" x14ac:dyDescent="0.2">
      <c r="A62" s="57"/>
      <c r="B62" s="57"/>
      <c r="C62" s="57"/>
      <c r="D62" s="57"/>
      <c r="E62" s="57"/>
      <c r="F62" s="58"/>
    </row>
    <row r="63" spans="1:6" s="51" customFormat="1" x14ac:dyDescent="0.2">
      <c r="A63" s="57" t="s">
        <v>25</v>
      </c>
      <c r="B63" s="57"/>
      <c r="C63" s="57"/>
      <c r="D63" s="57"/>
      <c r="E63" s="57"/>
      <c r="F63" s="58"/>
    </row>
    <row r="64" spans="1:6" s="51" customFormat="1" x14ac:dyDescent="0.2">
      <c r="A64" s="57"/>
      <c r="B64" s="57"/>
      <c r="C64" s="57"/>
      <c r="D64" s="57"/>
      <c r="E64" s="57"/>
      <c r="F64" s="58"/>
    </row>
    <row r="65" spans="1:6" s="51" customFormat="1" x14ac:dyDescent="0.2">
      <c r="A65" s="70" t="s">
        <v>114</v>
      </c>
      <c r="B65" s="70"/>
      <c r="C65" s="70"/>
      <c r="D65" s="70"/>
      <c r="E65" s="70"/>
      <c r="F65" s="70"/>
    </row>
    <row r="66" spans="1:6" s="51" customFormat="1" x14ac:dyDescent="0.2">
      <c r="A66" s="70"/>
      <c r="B66" s="70"/>
      <c r="C66" s="70"/>
      <c r="D66" s="70"/>
      <c r="E66" s="70"/>
      <c r="F66" s="70"/>
    </row>
    <row r="67" spans="1:6" s="51" customFormat="1" ht="24.75" customHeight="1" x14ac:dyDescent="0.2">
      <c r="A67" s="54"/>
      <c r="B67" s="54"/>
      <c r="C67" s="54"/>
      <c r="D67" s="54"/>
      <c r="E67" s="54"/>
      <c r="F67" s="54"/>
    </row>
    <row r="68" spans="1:6" s="51" customFormat="1" x14ac:dyDescent="0.2">
      <c r="A68" s="49" t="s">
        <v>21</v>
      </c>
      <c r="B68" s="49"/>
      <c r="C68" s="49"/>
      <c r="D68" s="49" t="s">
        <v>22</v>
      </c>
      <c r="E68" s="49"/>
      <c r="F68" s="49"/>
    </row>
    <row r="69" spans="1:6" s="51" customFormat="1" x14ac:dyDescent="0.2">
      <c r="A69" s="72"/>
      <c r="B69" s="72"/>
      <c r="C69" s="49"/>
      <c r="D69" s="49"/>
      <c r="E69" s="49"/>
      <c r="F69" s="49"/>
    </row>
    <row r="70" spans="1:6" s="51" customFormat="1" ht="15" customHeight="1" x14ac:dyDescent="0.2">
      <c r="A70" s="73" t="s">
        <v>23</v>
      </c>
      <c r="B70" s="73"/>
      <c r="C70" s="54"/>
      <c r="D70" s="54"/>
      <c r="E70" s="54"/>
      <c r="F70" s="54"/>
    </row>
    <row r="71" spans="1:6" s="51" customFormat="1" x14ac:dyDescent="0.2">
      <c r="A71" s="74"/>
      <c r="B71" s="74"/>
      <c r="C71" s="49"/>
      <c r="D71" s="55"/>
      <c r="E71" s="55"/>
      <c r="F71" s="55"/>
    </row>
    <row r="72" spans="1:6" s="51" customFormat="1" x14ac:dyDescent="0.2">
      <c r="A72" s="49"/>
      <c r="B72" s="49"/>
      <c r="C72" s="49"/>
      <c r="D72" s="49"/>
      <c r="E72" s="49"/>
      <c r="F72" s="49"/>
    </row>
    <row r="73" spans="1:6" s="51" customFormat="1" x14ac:dyDescent="0.2"/>
    <row r="74" spans="1:6" s="51" customFormat="1" ht="58.5" customHeight="1" x14ac:dyDescent="0.2">
      <c r="A74" s="56" t="s">
        <v>17</v>
      </c>
      <c r="B74" s="64" t="s">
        <v>113</v>
      </c>
      <c r="C74" s="64"/>
      <c r="D74" s="64"/>
      <c r="E74" s="64"/>
      <c r="F74" s="64"/>
    </row>
  </sheetData>
  <sheetProtection password="EC19" sheet="1" selectLockedCells="1"/>
  <mergeCells count="46">
    <mergeCell ref="I26:K26"/>
    <mergeCell ref="A65:F66"/>
    <mergeCell ref="G31:H31"/>
    <mergeCell ref="G32:H32"/>
    <mergeCell ref="G33:H33"/>
    <mergeCell ref="A29:F29"/>
    <mergeCell ref="G28:H28"/>
    <mergeCell ref="A16:F16"/>
    <mergeCell ref="A22:D22"/>
    <mergeCell ref="A24:D24"/>
    <mergeCell ref="A18:D18"/>
    <mergeCell ref="A23:D23"/>
    <mergeCell ref="A27:D27"/>
    <mergeCell ref="A28:D28"/>
    <mergeCell ref="D20:E20"/>
    <mergeCell ref="A1:F1"/>
    <mergeCell ref="C14:F14"/>
    <mergeCell ref="D4:F4"/>
    <mergeCell ref="D5:F5"/>
    <mergeCell ref="D6:F6"/>
    <mergeCell ref="D7:F7"/>
    <mergeCell ref="A13:F13"/>
    <mergeCell ref="B9:C9"/>
    <mergeCell ref="B10:C10"/>
    <mergeCell ref="B11:C11"/>
    <mergeCell ref="A4:C4"/>
    <mergeCell ref="A5:C5"/>
    <mergeCell ref="A6:C6"/>
    <mergeCell ref="A7:C7"/>
    <mergeCell ref="B8:C8"/>
    <mergeCell ref="B74:F74"/>
    <mergeCell ref="A26:D26"/>
    <mergeCell ref="A30:D30"/>
    <mergeCell ref="A31:D31"/>
    <mergeCell ref="A32:D32"/>
    <mergeCell ref="A33:D33"/>
    <mergeCell ref="A42:F42"/>
    <mergeCell ref="A46:F46"/>
    <mergeCell ref="A50:F50"/>
    <mergeCell ref="A54:F54"/>
    <mergeCell ref="A61:F61"/>
    <mergeCell ref="A56:F57"/>
    <mergeCell ref="A69:B69"/>
    <mergeCell ref="A70:B70"/>
    <mergeCell ref="A71:B71"/>
    <mergeCell ref="A52:F52"/>
  </mergeCells>
  <conditionalFormatting sqref="F33">
    <cfRule type="containsErrors" dxfId="31" priority="1">
      <formula>ISERROR(F33)</formula>
    </cfRule>
    <cfRule type="expression" dxfId="30" priority="12">
      <formula>$F$24&lt;0.1</formula>
    </cfRule>
  </conditionalFormatting>
  <conditionalFormatting sqref="F24">
    <cfRule type="containsErrors" dxfId="29" priority="5">
      <formula>ISERROR(F24)</formula>
    </cfRule>
    <cfRule type="cellIs" dxfId="28" priority="10" operator="lessThan">
      <formula>0.1</formula>
    </cfRule>
    <cfRule type="expression" dxfId="27" priority="11">
      <formula>$F$23&gt;$F$22</formula>
    </cfRule>
  </conditionalFormatting>
  <conditionalFormatting sqref="A29">
    <cfRule type="expression" dxfId="26" priority="8">
      <formula>$F$27&gt;$F$19*12350</formula>
    </cfRule>
  </conditionalFormatting>
  <conditionalFormatting sqref="D20:E20">
    <cfRule type="expression" dxfId="25" priority="7">
      <formula>$F$20&gt;$F$19</formula>
    </cfRule>
  </conditionalFormatting>
  <conditionalFormatting sqref="F28">
    <cfRule type="containsErrors" dxfId="24" priority="4">
      <formula>ISERROR(F28)</formula>
    </cfRule>
  </conditionalFormatting>
  <conditionalFormatting sqref="F31">
    <cfRule type="containsErrors" dxfId="23" priority="3">
      <formula>ISERROR(F31)</formula>
    </cfRule>
  </conditionalFormatting>
  <conditionalFormatting sqref="F32">
    <cfRule type="containsErrors" dxfId="22" priority="2">
      <formula>ISERROR(F32)</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 xml:space="preserve">&amp;L&amp;10Arbeitslosenversicherung
</oddHeader>
    <oddFooter>&amp;R&amp;9KAE-COVID-19 (03.2020)</oddFooter>
  </headerFooter>
  <ignoredErrors>
    <ignoredError sqref="F28"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showGridLines="0" tabSelected="1" zoomScaleNormal="100"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5.5" customWidth="1"/>
    <col min="5" max="5" width="6.25" customWidth="1"/>
    <col min="6" max="6" width="15" customWidth="1"/>
    <col min="7" max="7" width="8.125" customWidth="1"/>
  </cols>
  <sheetData>
    <row r="1" spans="1:10" ht="63.6" customHeight="1" x14ac:dyDescent="0.2">
      <c r="A1" s="112" t="s">
        <v>100</v>
      </c>
      <c r="B1" s="76"/>
      <c r="C1" s="76"/>
      <c r="D1" s="76"/>
      <c r="E1" s="76"/>
      <c r="F1" s="76"/>
      <c r="G1" s="4"/>
      <c r="H1" s="4"/>
      <c r="I1" s="4"/>
      <c r="J1" s="5"/>
    </row>
    <row r="2" spans="1:10" ht="18" customHeight="1" x14ac:dyDescent="0.2">
      <c r="A2" s="43"/>
      <c r="B2" s="43"/>
      <c r="C2" s="43"/>
      <c r="D2" s="43"/>
      <c r="E2" s="43"/>
      <c r="F2" s="43"/>
      <c r="G2" s="4"/>
      <c r="H2" s="4"/>
      <c r="I2" s="4"/>
      <c r="J2" s="5"/>
    </row>
    <row r="3" spans="1:10" s="6" customFormat="1" ht="18.75" customHeight="1" x14ac:dyDescent="0.2">
      <c r="A3" s="22" t="s">
        <v>35</v>
      </c>
      <c r="B3" s="23"/>
      <c r="C3" s="23"/>
      <c r="D3" s="61" t="s">
        <v>36</v>
      </c>
      <c r="E3" s="23"/>
      <c r="F3" s="24"/>
    </row>
    <row r="4" spans="1:10" s="6" customFormat="1" ht="18.75" customHeight="1" x14ac:dyDescent="0.2">
      <c r="A4" s="99"/>
      <c r="B4" s="100"/>
      <c r="C4" s="100"/>
      <c r="D4" s="79"/>
      <c r="E4" s="80"/>
      <c r="F4" s="81"/>
    </row>
    <row r="5" spans="1:10" s="6" customFormat="1" ht="18.75" customHeight="1" x14ac:dyDescent="0.2">
      <c r="A5" s="99"/>
      <c r="B5" s="100"/>
      <c r="C5" s="100"/>
      <c r="D5" s="82"/>
      <c r="E5" s="83"/>
      <c r="F5" s="84"/>
    </row>
    <row r="6" spans="1:10" s="6" customFormat="1" ht="18.75" customHeight="1" x14ac:dyDescent="0.2">
      <c r="A6" s="99"/>
      <c r="B6" s="100"/>
      <c r="C6" s="100"/>
      <c r="D6" s="82"/>
      <c r="E6" s="83"/>
      <c r="F6" s="84"/>
    </row>
    <row r="7" spans="1:10" s="6" customFormat="1" ht="18.75" customHeight="1" x14ac:dyDescent="0.2">
      <c r="A7" s="99"/>
      <c r="B7" s="100"/>
      <c r="C7" s="100"/>
      <c r="D7" s="85"/>
      <c r="E7" s="86"/>
      <c r="F7" s="87"/>
    </row>
    <row r="8" spans="1:10" s="6" customFormat="1" ht="18.75" customHeight="1" x14ac:dyDescent="0.2">
      <c r="A8" s="27" t="s">
        <v>37</v>
      </c>
      <c r="B8" s="102"/>
      <c r="C8" s="103"/>
      <c r="D8" s="62"/>
      <c r="E8" s="25"/>
      <c r="F8" s="26"/>
    </row>
    <row r="9" spans="1:10" s="6" customFormat="1" ht="18.75" customHeight="1" x14ac:dyDescent="0.2">
      <c r="A9" s="28" t="s">
        <v>38</v>
      </c>
      <c r="B9" s="91"/>
      <c r="C9" s="92"/>
      <c r="D9" s="63"/>
      <c r="E9" s="30"/>
      <c r="F9" s="31"/>
    </row>
    <row r="10" spans="1:10" s="6" customFormat="1" ht="18.75" customHeight="1" x14ac:dyDescent="0.2">
      <c r="A10" s="27" t="s">
        <v>39</v>
      </c>
      <c r="B10" s="91"/>
      <c r="C10" s="92"/>
      <c r="D10" s="63"/>
      <c r="E10" s="30"/>
      <c r="F10" s="31"/>
    </row>
    <row r="11" spans="1:10" s="6" customFormat="1" ht="18.75" customHeight="1" x14ac:dyDescent="0.2">
      <c r="A11" s="27" t="s">
        <v>40</v>
      </c>
      <c r="B11" s="91"/>
      <c r="C11" s="92"/>
      <c r="D11" s="63"/>
      <c r="E11" s="30"/>
      <c r="F11" s="31"/>
    </row>
    <row r="12" spans="1:10" s="6" customFormat="1" ht="18.75" customHeight="1" x14ac:dyDescent="0.2">
      <c r="A12" s="27" t="s">
        <v>41</v>
      </c>
      <c r="B12" s="25"/>
      <c r="C12" s="30"/>
      <c r="D12" s="63"/>
      <c r="E12" s="30"/>
      <c r="F12" s="31"/>
    </row>
    <row r="13" spans="1:10" s="6" customFormat="1" ht="21.75" customHeight="1" x14ac:dyDescent="0.2">
      <c r="A13" s="88"/>
      <c r="B13" s="89"/>
      <c r="C13" s="89"/>
      <c r="D13" s="89"/>
      <c r="E13" s="89"/>
      <c r="F13" s="90"/>
    </row>
    <row r="14" spans="1:10" s="33" customFormat="1" ht="37.5" customHeight="1" x14ac:dyDescent="0.2">
      <c r="A14" s="12" t="s">
        <v>42</v>
      </c>
      <c r="B14" s="13"/>
      <c r="C14" s="77"/>
      <c r="D14" s="77"/>
      <c r="E14" s="77"/>
      <c r="F14" s="78"/>
    </row>
    <row r="15" spans="1:10" ht="8.25" customHeight="1" x14ac:dyDescent="0.2">
      <c r="A15" s="1"/>
    </row>
    <row r="16" spans="1:10" ht="36" customHeight="1" x14ac:dyDescent="0.2">
      <c r="A16" s="96" t="s">
        <v>43</v>
      </c>
      <c r="B16" s="96"/>
      <c r="C16" s="96"/>
      <c r="D16" s="96"/>
      <c r="E16" s="96"/>
      <c r="F16" s="96"/>
      <c r="G16" s="3"/>
    </row>
    <row r="17" spans="1:8" ht="12.6" customHeight="1" x14ac:dyDescent="0.2">
      <c r="A17" s="32"/>
      <c r="B17" s="32"/>
      <c r="C17" s="32"/>
      <c r="D17" s="32"/>
      <c r="E17" s="32"/>
      <c r="F17" s="32"/>
      <c r="G17" s="3"/>
    </row>
    <row r="18" spans="1:8" ht="25.5" customHeight="1" x14ac:dyDescent="0.2">
      <c r="A18" s="65" t="s">
        <v>44</v>
      </c>
      <c r="B18" s="65"/>
      <c r="C18" s="65"/>
      <c r="D18" s="65"/>
      <c r="E18" s="2"/>
      <c r="F18" s="16"/>
      <c r="G18" s="3"/>
    </row>
    <row r="19" spans="1:8" ht="25.5" customHeight="1" x14ac:dyDescent="0.2">
      <c r="A19" s="109" t="s">
        <v>45</v>
      </c>
      <c r="B19" s="109"/>
      <c r="C19" s="29"/>
      <c r="D19" s="29"/>
      <c r="E19" s="29"/>
      <c r="F19" s="41"/>
      <c r="G19" s="3"/>
    </row>
    <row r="20" spans="1:8" ht="25.5" customHeight="1" x14ac:dyDescent="0.2">
      <c r="A20" s="29" t="s">
        <v>46</v>
      </c>
      <c r="B20" s="29"/>
      <c r="C20" s="29"/>
      <c r="D20" s="29"/>
      <c r="E20" s="46"/>
      <c r="F20" s="41"/>
      <c r="G20" s="3"/>
    </row>
    <row r="21" spans="1:8" ht="15" customHeight="1" x14ac:dyDescent="0.2">
      <c r="A21" s="40"/>
      <c r="B21" s="38"/>
      <c r="C21" s="38"/>
      <c r="D21" s="38"/>
      <c r="E21" s="29"/>
      <c r="F21" s="47" t="str">
        <f>IF(F20&gt;F19,"Erreur nombre","")</f>
        <v/>
      </c>
      <c r="G21" s="3"/>
    </row>
    <row r="22" spans="1:8" ht="25.5" customHeight="1" x14ac:dyDescent="0.2">
      <c r="A22" s="67" t="s">
        <v>47</v>
      </c>
      <c r="B22" s="67"/>
      <c r="C22" s="67"/>
      <c r="D22" s="67"/>
      <c r="E22" s="15" t="s">
        <v>48</v>
      </c>
      <c r="F22" s="35"/>
      <c r="G22" s="7"/>
    </row>
    <row r="23" spans="1:8" ht="30" customHeight="1" x14ac:dyDescent="0.2">
      <c r="A23" s="67" t="s">
        <v>49</v>
      </c>
      <c r="B23" s="67"/>
      <c r="C23" s="67"/>
      <c r="D23" s="67"/>
      <c r="E23" s="15" t="s">
        <v>48</v>
      </c>
      <c r="F23" s="35"/>
      <c r="G23" s="7"/>
    </row>
    <row r="24" spans="1:8" ht="25.5" customHeight="1" x14ac:dyDescent="0.2">
      <c r="A24" s="66" t="s">
        <v>50</v>
      </c>
      <c r="B24" s="66"/>
      <c r="C24" s="66"/>
      <c r="D24" s="66"/>
      <c r="E24" s="15"/>
      <c r="F24" s="37" t="e">
        <f>IF(F23&gt;F22,"Erreur heures",F23/F22)</f>
        <v>#DIV/0!</v>
      </c>
      <c r="G24" s="8"/>
    </row>
    <row r="25" spans="1:8" ht="16.5" customHeight="1" x14ac:dyDescent="0.2">
      <c r="A25" s="108" t="s">
        <v>51</v>
      </c>
      <c r="B25" s="108"/>
      <c r="C25" s="108"/>
      <c r="D25" s="108"/>
      <c r="E25" s="108"/>
      <c r="F25" s="108"/>
      <c r="G25" s="3"/>
    </row>
    <row r="26" spans="1:8" ht="25.5" customHeight="1" x14ac:dyDescent="0.2">
      <c r="A26" s="65" t="s">
        <v>52</v>
      </c>
      <c r="B26" s="65"/>
      <c r="C26" s="65"/>
      <c r="D26" s="65"/>
      <c r="E26" s="2"/>
      <c r="F26" s="16"/>
      <c r="G26" s="44"/>
    </row>
    <row r="27" spans="1:8" ht="44.25" customHeight="1" x14ac:dyDescent="0.2">
      <c r="A27" s="67" t="s">
        <v>106</v>
      </c>
      <c r="B27" s="67"/>
      <c r="C27" s="67"/>
      <c r="D27" s="67"/>
      <c r="E27" s="17" t="s">
        <v>53</v>
      </c>
      <c r="F27" s="35"/>
      <c r="G27" s="3"/>
    </row>
    <row r="28" spans="1:8" ht="33" customHeight="1" x14ac:dyDescent="0.2">
      <c r="A28" s="67" t="s">
        <v>54</v>
      </c>
      <c r="B28" s="67"/>
      <c r="C28" s="67"/>
      <c r="D28" s="67"/>
      <c r="E28" s="17" t="s">
        <v>53</v>
      </c>
      <c r="F28" s="14" t="e">
        <f>ROUND(IF($F$27&gt;$F$19*12350,"",$F$27*$F$24)*20,0)/20</f>
        <v>#DIV/0!</v>
      </c>
      <c r="G28" s="94"/>
      <c r="H28" s="95"/>
    </row>
    <row r="29" spans="1:8" ht="16.5" customHeight="1" x14ac:dyDescent="0.2">
      <c r="A29" s="40"/>
      <c r="B29" s="38"/>
      <c r="C29" s="38"/>
      <c r="D29" s="38"/>
      <c r="E29" s="29"/>
      <c r="F29" s="42" t="str">
        <f>IF(F27&gt;F19*12350,"Somme dépasse montant max. autorisé  'Nbre travailleurs x max Fr. 12’350'","")</f>
        <v/>
      </c>
      <c r="G29" s="3"/>
    </row>
    <row r="30" spans="1:8" ht="25.5" customHeight="1" x14ac:dyDescent="0.2">
      <c r="A30" s="65" t="s">
        <v>55</v>
      </c>
      <c r="B30" s="65"/>
      <c r="C30" s="65"/>
      <c r="D30" s="65"/>
      <c r="E30" s="2"/>
      <c r="F30" s="16"/>
      <c r="G30" s="44"/>
    </row>
    <row r="31" spans="1:8" ht="25.5" customHeight="1" x14ac:dyDescent="0.2">
      <c r="A31" s="66" t="s">
        <v>56</v>
      </c>
      <c r="B31" s="66"/>
      <c r="C31" s="66"/>
      <c r="D31" s="66"/>
      <c r="E31" s="17" t="s">
        <v>53</v>
      </c>
      <c r="F31" s="14" t="e">
        <f>ROUND(IF(F28="","",F28*0.8)*20,0)/20</f>
        <v>#DIV/0!</v>
      </c>
      <c r="G31" s="105"/>
      <c r="H31" s="106"/>
    </row>
    <row r="32" spans="1:8" ht="31.5" customHeight="1" thickBot="1" x14ac:dyDescent="0.25">
      <c r="A32" s="67" t="s">
        <v>57</v>
      </c>
      <c r="B32" s="66"/>
      <c r="C32" s="66"/>
      <c r="D32" s="66"/>
      <c r="E32" s="17" t="s">
        <v>53</v>
      </c>
      <c r="F32" s="20" t="e">
        <f>ROUND(IF(F27="","",F28*6.375%)*20,0)/20</f>
        <v>#VALUE!</v>
      </c>
      <c r="G32" s="105"/>
      <c r="H32" s="106"/>
    </row>
    <row r="33" spans="1:8" ht="36" customHeight="1" thickBot="1" x14ac:dyDescent="0.25">
      <c r="A33" s="68" t="s">
        <v>58</v>
      </c>
      <c r="B33" s="69"/>
      <c r="C33" s="69"/>
      <c r="D33" s="69"/>
      <c r="E33" s="19" t="s">
        <v>53</v>
      </c>
      <c r="F33" s="36" t="e">
        <f>IF(F24&lt;0.1,0,ROUND(SUM(F31:F32)*20,0)/20)</f>
        <v>#DIV/0!</v>
      </c>
      <c r="G33" s="107"/>
      <c r="H33" s="106"/>
    </row>
    <row r="34" spans="1:8" ht="15" x14ac:dyDescent="0.2">
      <c r="A34" s="1"/>
      <c r="B34" s="1"/>
      <c r="C34" s="1"/>
      <c r="D34" s="1"/>
      <c r="E34" s="1"/>
      <c r="F34" s="45" t="e">
        <f>IF(F24&lt;0.1,"% mini. heures perdues non atteint","")</f>
        <v>#DIV/0!</v>
      </c>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x14ac:dyDescent="0.2">
      <c r="A38" s="49"/>
      <c r="B38" s="49"/>
      <c r="C38" s="49"/>
      <c r="D38" s="49"/>
      <c r="E38" s="49"/>
      <c r="F38" s="50"/>
    </row>
    <row r="39" spans="1:8" x14ac:dyDescent="0.2">
      <c r="A39" s="49"/>
      <c r="B39" s="49"/>
      <c r="C39" s="49"/>
      <c r="D39" s="49"/>
      <c r="E39" s="49"/>
      <c r="F39" s="50"/>
    </row>
    <row r="40" spans="1:8" x14ac:dyDescent="0.2">
      <c r="A40" s="49"/>
      <c r="B40" s="49"/>
      <c r="C40" s="49"/>
      <c r="D40" s="49"/>
      <c r="E40" s="49"/>
      <c r="F40" s="50"/>
    </row>
    <row r="41" spans="1:8" ht="15" x14ac:dyDescent="0.2">
      <c r="A41" s="52" t="s">
        <v>59</v>
      </c>
      <c r="B41" s="49"/>
      <c r="C41" s="49"/>
      <c r="D41" s="49"/>
      <c r="E41" s="49"/>
      <c r="F41" s="50"/>
    </row>
    <row r="42" spans="1:8" ht="6" customHeight="1" x14ac:dyDescent="0.2">
      <c r="A42" s="49"/>
      <c r="B42" s="49"/>
      <c r="C42" s="49"/>
      <c r="D42" s="49"/>
      <c r="E42" s="49"/>
      <c r="F42" s="50"/>
    </row>
    <row r="43" spans="1:8" ht="48" customHeight="1" x14ac:dyDescent="0.2">
      <c r="A43" s="70" t="s">
        <v>123</v>
      </c>
      <c r="B43" s="70"/>
      <c r="C43" s="70"/>
      <c r="D43" s="70"/>
      <c r="E43" s="70"/>
      <c r="F43" s="70"/>
    </row>
    <row r="44" spans="1:8" x14ac:dyDescent="0.2">
      <c r="A44" s="49"/>
      <c r="B44" s="49"/>
      <c r="C44" s="49"/>
      <c r="D44" s="49"/>
      <c r="E44" s="49"/>
      <c r="F44" s="50"/>
    </row>
    <row r="45" spans="1:8" ht="15" x14ac:dyDescent="0.2">
      <c r="A45" s="52" t="s">
        <v>60</v>
      </c>
      <c r="B45" s="49"/>
      <c r="C45" s="49"/>
      <c r="D45" s="49"/>
      <c r="E45" s="49"/>
      <c r="F45" s="50"/>
    </row>
    <row r="46" spans="1:8" ht="6" customHeight="1" x14ac:dyDescent="0.2">
      <c r="A46" s="49"/>
      <c r="B46" s="49"/>
      <c r="C46" s="49"/>
      <c r="D46" s="49"/>
      <c r="E46" s="49"/>
      <c r="F46" s="50"/>
    </row>
    <row r="47" spans="1:8" ht="80.25" customHeight="1" x14ac:dyDescent="0.2">
      <c r="A47" s="110" t="s">
        <v>98</v>
      </c>
      <c r="B47" s="71"/>
      <c r="C47" s="71"/>
      <c r="D47" s="71"/>
      <c r="E47" s="71"/>
      <c r="F47" s="71"/>
    </row>
    <row r="48" spans="1:8" x14ac:dyDescent="0.2">
      <c r="A48" s="49"/>
      <c r="B48" s="49"/>
      <c r="C48" s="49"/>
      <c r="D48" s="49"/>
      <c r="E48" s="49"/>
      <c r="F48" s="50"/>
    </row>
    <row r="49" spans="1:6" ht="15" x14ac:dyDescent="0.25">
      <c r="A49" s="53" t="s">
        <v>61</v>
      </c>
      <c r="B49" s="49"/>
      <c r="C49" s="49"/>
      <c r="D49" s="49"/>
      <c r="E49" s="49"/>
      <c r="F49" s="50"/>
    </row>
    <row r="50" spans="1:6" ht="6" customHeight="1" x14ac:dyDescent="0.2">
      <c r="A50" s="49"/>
      <c r="B50" s="49"/>
      <c r="C50" s="49"/>
      <c r="D50" s="49"/>
      <c r="E50" s="49"/>
      <c r="F50" s="50"/>
    </row>
    <row r="51" spans="1:6" ht="93" customHeight="1" x14ac:dyDescent="0.2">
      <c r="A51" s="110" t="s">
        <v>119</v>
      </c>
      <c r="B51" s="110"/>
      <c r="C51" s="110"/>
      <c r="D51" s="110"/>
      <c r="E51" s="110"/>
      <c r="F51" s="110"/>
    </row>
    <row r="52" spans="1:6" ht="6.75" customHeight="1" x14ac:dyDescent="0.2">
      <c r="A52" s="110"/>
      <c r="B52" s="110"/>
      <c r="C52" s="110"/>
      <c r="D52" s="110"/>
      <c r="E52" s="110"/>
      <c r="F52" s="110"/>
    </row>
    <row r="53" spans="1:6" x14ac:dyDescent="0.2">
      <c r="A53" s="49"/>
      <c r="B53" s="49"/>
      <c r="C53" s="49"/>
      <c r="D53" s="49"/>
      <c r="E53" s="49"/>
      <c r="F53" s="50"/>
    </row>
    <row r="54" spans="1:6" ht="15" x14ac:dyDescent="0.25">
      <c r="A54" s="75" t="s">
        <v>115</v>
      </c>
      <c r="B54" s="75"/>
      <c r="C54" s="75"/>
      <c r="D54" s="75"/>
      <c r="E54" s="75"/>
      <c r="F54" s="75"/>
    </row>
    <row r="55" spans="1:6" ht="6" customHeight="1" x14ac:dyDescent="0.2">
      <c r="A55" s="57"/>
      <c r="B55" s="57"/>
      <c r="C55" s="57"/>
      <c r="D55" s="57"/>
      <c r="E55" s="57"/>
      <c r="F55" s="58"/>
    </row>
    <row r="56" spans="1:6" ht="49.5" customHeight="1" x14ac:dyDescent="0.2">
      <c r="A56" s="70" t="s">
        <v>62</v>
      </c>
      <c r="B56" s="70"/>
      <c r="C56" s="70"/>
      <c r="D56" s="70"/>
      <c r="E56" s="70"/>
      <c r="F56" s="70"/>
    </row>
    <row r="57" spans="1:6" x14ac:dyDescent="0.2">
      <c r="A57" s="57"/>
      <c r="B57" s="57"/>
      <c r="C57" s="57"/>
      <c r="D57" s="57"/>
      <c r="E57" s="57"/>
      <c r="F57" s="58"/>
    </row>
    <row r="58" spans="1:6" ht="14.25" customHeight="1" x14ac:dyDescent="0.2">
      <c r="A58" s="70" t="s">
        <v>116</v>
      </c>
      <c r="B58" s="70"/>
      <c r="C58" s="70"/>
      <c r="D58" s="70"/>
      <c r="E58" s="70"/>
      <c r="F58" s="70"/>
    </row>
    <row r="59" spans="1:6" x14ac:dyDescent="0.2">
      <c r="A59" s="70"/>
      <c r="B59" s="70"/>
      <c r="C59" s="70"/>
      <c r="D59" s="70"/>
      <c r="E59" s="70"/>
      <c r="F59" s="70"/>
    </row>
    <row r="60" spans="1:6" ht="20.25" customHeight="1" x14ac:dyDescent="0.2">
      <c r="A60" s="70"/>
      <c r="B60" s="70"/>
      <c r="C60" s="70"/>
      <c r="D60" s="70"/>
      <c r="E60" s="70"/>
      <c r="F60" s="70"/>
    </row>
    <row r="61" spans="1:6" x14ac:dyDescent="0.2">
      <c r="A61" s="57"/>
      <c r="B61" s="57"/>
      <c r="C61" s="57"/>
      <c r="D61" s="57"/>
      <c r="E61" s="57"/>
      <c r="F61" s="58"/>
    </row>
    <row r="62" spans="1:6" ht="15" x14ac:dyDescent="0.25">
      <c r="A62" s="59" t="s">
        <v>117</v>
      </c>
      <c r="B62" s="57"/>
      <c r="C62" s="57"/>
      <c r="D62" s="57"/>
      <c r="E62" s="57"/>
      <c r="F62" s="58"/>
    </row>
    <row r="63" spans="1:6" ht="6" customHeight="1" x14ac:dyDescent="0.2">
      <c r="A63" s="57"/>
      <c r="B63" s="57"/>
      <c r="C63" s="57"/>
      <c r="D63" s="57"/>
      <c r="E63" s="57"/>
      <c r="F63" s="58"/>
    </row>
    <row r="64" spans="1:6" ht="48.75" customHeight="1" x14ac:dyDescent="0.2">
      <c r="A64" s="70" t="s">
        <v>63</v>
      </c>
      <c r="B64" s="70"/>
      <c r="C64" s="70"/>
      <c r="D64" s="70"/>
      <c r="E64" s="70"/>
      <c r="F64" s="70"/>
    </row>
    <row r="65" spans="1:6" x14ac:dyDescent="0.2">
      <c r="A65" s="57"/>
      <c r="B65" s="57"/>
      <c r="C65" s="57"/>
      <c r="D65" s="57"/>
      <c r="E65" s="57"/>
      <c r="F65" s="58"/>
    </row>
    <row r="66" spans="1:6" x14ac:dyDescent="0.2">
      <c r="A66" s="111" t="s">
        <v>64</v>
      </c>
      <c r="B66" s="111"/>
      <c r="C66" s="111"/>
      <c r="D66" s="111"/>
      <c r="E66" s="111"/>
      <c r="F66" s="111"/>
    </row>
    <row r="67" spans="1:6" x14ac:dyDescent="0.2">
      <c r="A67" s="57"/>
      <c r="B67" s="57"/>
      <c r="C67" s="57"/>
      <c r="D67" s="57"/>
      <c r="E67" s="57"/>
      <c r="F67" s="58"/>
    </row>
    <row r="68" spans="1:6" x14ac:dyDescent="0.2">
      <c r="A68" s="70" t="s">
        <v>118</v>
      </c>
      <c r="B68" s="70"/>
      <c r="C68" s="70"/>
      <c r="D68" s="70"/>
      <c r="E68" s="70"/>
      <c r="F68" s="70"/>
    </row>
    <row r="69" spans="1:6" ht="18.75" customHeight="1" x14ac:dyDescent="0.2">
      <c r="A69" s="70"/>
      <c r="B69" s="70"/>
      <c r="C69" s="70"/>
      <c r="D69" s="70"/>
      <c r="E69" s="70"/>
      <c r="F69" s="70"/>
    </row>
    <row r="70" spans="1:6" s="54" customFormat="1" ht="18.75" customHeight="1" x14ac:dyDescent="0.2"/>
    <row r="71" spans="1:6" ht="15" customHeight="1" x14ac:dyDescent="0.2">
      <c r="A71" s="54"/>
      <c r="B71" s="54"/>
      <c r="C71" s="54"/>
      <c r="D71" s="54"/>
      <c r="E71" s="54"/>
      <c r="F71" s="54"/>
    </row>
    <row r="72" spans="1:6" x14ac:dyDescent="0.2">
      <c r="A72" s="49" t="s">
        <v>65</v>
      </c>
      <c r="B72" s="49"/>
      <c r="C72" s="49"/>
      <c r="D72" s="49" t="s">
        <v>66</v>
      </c>
      <c r="E72" s="49"/>
      <c r="F72" s="49"/>
    </row>
    <row r="73" spans="1:6" x14ac:dyDescent="0.2">
      <c r="A73" s="72"/>
      <c r="B73" s="72"/>
      <c r="C73" s="49"/>
      <c r="D73" s="49"/>
      <c r="E73" s="49"/>
      <c r="F73" s="49"/>
    </row>
    <row r="74" spans="1:6" ht="15" customHeight="1" x14ac:dyDescent="0.2">
      <c r="A74" s="73" t="s">
        <v>23</v>
      </c>
      <c r="B74" s="73"/>
      <c r="C74" s="54"/>
      <c r="D74" s="54"/>
      <c r="E74" s="54"/>
      <c r="F74" s="54"/>
    </row>
    <row r="75" spans="1:6" x14ac:dyDescent="0.2">
      <c r="A75" s="74"/>
      <c r="B75" s="74"/>
      <c r="C75" s="49"/>
      <c r="D75" s="55"/>
      <c r="E75" s="55"/>
      <c r="F75" s="55"/>
    </row>
    <row r="76" spans="1:6" x14ac:dyDescent="0.2">
      <c r="A76" s="51"/>
      <c r="B76" s="51"/>
      <c r="C76" s="51"/>
      <c r="D76" s="51"/>
      <c r="E76" s="51"/>
      <c r="F76" s="51"/>
    </row>
    <row r="77" spans="1:6" x14ac:dyDescent="0.2">
      <c r="A77" s="49"/>
      <c r="B77" s="49"/>
      <c r="C77" s="49"/>
      <c r="D77" s="49"/>
      <c r="E77" s="49"/>
      <c r="F77" s="49"/>
    </row>
    <row r="78" spans="1:6" x14ac:dyDescent="0.2">
      <c r="A78" s="49"/>
      <c r="B78" s="49"/>
      <c r="C78" s="49"/>
      <c r="D78" s="49"/>
      <c r="E78" s="49"/>
      <c r="F78" s="49"/>
    </row>
    <row r="79" spans="1:6" ht="58.5" customHeight="1" x14ac:dyDescent="0.2">
      <c r="A79" s="56" t="s">
        <v>67</v>
      </c>
      <c r="B79" s="64" t="s">
        <v>68</v>
      </c>
      <c r="C79" s="64"/>
      <c r="D79" s="64"/>
      <c r="E79" s="64"/>
      <c r="F79" s="64"/>
    </row>
  </sheetData>
  <sheetProtection password="EC19" sheet="1" selectLockedCells="1"/>
  <mergeCells count="46">
    <mergeCell ref="B11:C11"/>
    <mergeCell ref="A18:D18"/>
    <mergeCell ref="A1:F1"/>
    <mergeCell ref="D4:F4"/>
    <mergeCell ref="D5:F5"/>
    <mergeCell ref="D6:F6"/>
    <mergeCell ref="D7:F7"/>
    <mergeCell ref="A13:F13"/>
    <mergeCell ref="C14:F14"/>
    <mergeCell ref="A16:F16"/>
    <mergeCell ref="A4:C4"/>
    <mergeCell ref="A5:C5"/>
    <mergeCell ref="A6:C6"/>
    <mergeCell ref="A7:C7"/>
    <mergeCell ref="B8:C8"/>
    <mergeCell ref="B9:C9"/>
    <mergeCell ref="B10:C10"/>
    <mergeCell ref="G28:H28"/>
    <mergeCell ref="A30:D30"/>
    <mergeCell ref="A31:D31"/>
    <mergeCell ref="G31:H31"/>
    <mergeCell ref="A32:D32"/>
    <mergeCell ref="G32:H32"/>
    <mergeCell ref="A75:B75"/>
    <mergeCell ref="B79:F79"/>
    <mergeCell ref="A33:D33"/>
    <mergeCell ref="G33:H33"/>
    <mergeCell ref="A43:F43"/>
    <mergeCell ref="A47:F47"/>
    <mergeCell ref="A56:F56"/>
    <mergeCell ref="A66:F66"/>
    <mergeCell ref="A25:F25"/>
    <mergeCell ref="A19:B19"/>
    <mergeCell ref="A64:F64"/>
    <mergeCell ref="A73:B73"/>
    <mergeCell ref="A74:B74"/>
    <mergeCell ref="A28:D28"/>
    <mergeCell ref="A22:D22"/>
    <mergeCell ref="A23:D23"/>
    <mergeCell ref="A24:D24"/>
    <mergeCell ref="A26:D26"/>
    <mergeCell ref="A27:D27"/>
    <mergeCell ref="A51:F52"/>
    <mergeCell ref="A54:F54"/>
    <mergeCell ref="A58:F60"/>
    <mergeCell ref="A68:F69"/>
  </mergeCells>
  <conditionalFormatting sqref="F24">
    <cfRule type="containsErrors" dxfId="21" priority="6">
      <formula>ISERROR(F24)</formula>
    </cfRule>
    <cfRule type="cellIs" dxfId="20" priority="14" operator="lessThan">
      <formula>0.1</formula>
    </cfRule>
    <cfRule type="expression" dxfId="19" priority="15">
      <formula>$F$23&gt;$F$22</formula>
    </cfRule>
  </conditionalFormatting>
  <conditionalFormatting sqref="F29">
    <cfRule type="expression" dxfId="18" priority="13">
      <formula>$F$27&gt;$F$19*12350</formula>
    </cfRule>
  </conditionalFormatting>
  <conditionalFormatting sqref="F34">
    <cfRule type="containsErrors" dxfId="17" priority="1">
      <formula>ISERROR(F34)</formula>
    </cfRule>
    <cfRule type="expression" dxfId="16" priority="11">
      <formula>$F$24&lt;0.1</formula>
    </cfRule>
  </conditionalFormatting>
  <conditionalFormatting sqref="F21">
    <cfRule type="expression" dxfId="15" priority="7">
      <formula>$F$20&gt;$F$19</formula>
    </cfRule>
  </conditionalFormatting>
  <conditionalFormatting sqref="F28">
    <cfRule type="containsErrors" dxfId="14" priority="5">
      <formula>ISERROR(F28)</formula>
    </cfRule>
  </conditionalFormatting>
  <conditionalFormatting sqref="F31">
    <cfRule type="containsErrors" dxfId="13" priority="4">
      <formula>ISERROR(F31)</formula>
    </cfRule>
  </conditionalFormatting>
  <conditionalFormatting sqref="F32">
    <cfRule type="containsErrors" dxfId="12" priority="3">
      <formula>ISERROR(F32)</formula>
    </cfRule>
  </conditionalFormatting>
  <conditionalFormatting sqref="F33">
    <cfRule type="containsErrors" dxfId="11" priority="2">
      <formula>ISERROR(F33)</formula>
    </cfRule>
  </conditionalFormatting>
  <pageMargins left="0.39370078740157483" right="0.39370078740157483" top="0.59055118110236227" bottom="0.39370078740157483" header="0.31496062992125984" footer="0.31496062992125984"/>
  <pageSetup paperSize="9" scale="90" fitToHeight="2" orientation="portrait" r:id="rId1"/>
  <headerFooter>
    <oddHeader>&amp;L&amp;10Assurance-chômage</oddHeader>
    <oddFooter>&amp;R&amp;9KAE-COVID-19 (03.2020)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showGridLines="0" zoomScaleNormal="100"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113" t="s">
        <v>99</v>
      </c>
      <c r="B1" s="76"/>
      <c r="C1" s="76"/>
      <c r="D1" s="76"/>
      <c r="E1" s="76"/>
      <c r="F1" s="76"/>
      <c r="G1" s="4"/>
      <c r="H1" s="4"/>
      <c r="I1" s="4"/>
      <c r="J1" s="5"/>
    </row>
    <row r="2" spans="1:10" ht="18" customHeight="1" x14ac:dyDescent="0.2">
      <c r="A2" s="43"/>
      <c r="B2" s="43"/>
      <c r="C2" s="43"/>
      <c r="D2" s="43"/>
      <c r="E2" s="43"/>
      <c r="F2" s="43"/>
      <c r="G2" s="4"/>
      <c r="H2" s="4"/>
      <c r="I2" s="4"/>
      <c r="J2" s="5"/>
    </row>
    <row r="3" spans="1:10" s="6" customFormat="1" ht="18.75" customHeight="1" x14ac:dyDescent="0.2">
      <c r="A3" s="22" t="s">
        <v>69</v>
      </c>
      <c r="B3" s="23"/>
      <c r="C3" s="23"/>
      <c r="D3" s="61" t="s">
        <v>70</v>
      </c>
      <c r="E3" s="23"/>
      <c r="F3" s="24"/>
    </row>
    <row r="4" spans="1:10" s="6" customFormat="1" ht="18.75" customHeight="1" x14ac:dyDescent="0.2">
      <c r="A4" s="99"/>
      <c r="B4" s="100"/>
      <c r="C4" s="100"/>
      <c r="D4" s="79"/>
      <c r="E4" s="80"/>
      <c r="F4" s="81"/>
    </row>
    <row r="5" spans="1:10" s="6" customFormat="1" ht="18.75" customHeight="1" x14ac:dyDescent="0.2">
      <c r="A5" s="99"/>
      <c r="B5" s="100"/>
      <c r="C5" s="100"/>
      <c r="D5" s="82"/>
      <c r="E5" s="83"/>
      <c r="F5" s="84"/>
    </row>
    <row r="6" spans="1:10" s="6" customFormat="1" ht="18.75" customHeight="1" x14ac:dyDescent="0.2">
      <c r="A6" s="99"/>
      <c r="B6" s="100"/>
      <c r="C6" s="100"/>
      <c r="D6" s="82"/>
      <c r="E6" s="83"/>
      <c r="F6" s="84"/>
    </row>
    <row r="7" spans="1:10" s="6" customFormat="1" ht="18.75" customHeight="1" x14ac:dyDescent="0.2">
      <c r="A7" s="99"/>
      <c r="B7" s="100"/>
      <c r="C7" s="100"/>
      <c r="D7" s="85"/>
      <c r="E7" s="86"/>
      <c r="F7" s="87"/>
    </row>
    <row r="8" spans="1:10" s="6" customFormat="1" ht="18.75" customHeight="1" x14ac:dyDescent="0.2">
      <c r="A8" s="27" t="s">
        <v>71</v>
      </c>
      <c r="B8" s="102"/>
      <c r="C8" s="102"/>
      <c r="D8" s="62"/>
      <c r="E8" s="25"/>
      <c r="F8" s="26"/>
    </row>
    <row r="9" spans="1:10" s="6" customFormat="1" ht="18.75" customHeight="1" x14ac:dyDescent="0.2">
      <c r="A9" s="28" t="s">
        <v>72</v>
      </c>
      <c r="B9" s="102"/>
      <c r="C9" s="102"/>
      <c r="D9" s="63"/>
      <c r="E9" s="30"/>
      <c r="F9" s="31"/>
    </row>
    <row r="10" spans="1:10" s="6" customFormat="1" ht="18.75" customHeight="1" x14ac:dyDescent="0.2">
      <c r="A10" s="27" t="s">
        <v>73</v>
      </c>
      <c r="B10" s="102"/>
      <c r="C10" s="102"/>
      <c r="D10" s="63"/>
      <c r="E10" s="30"/>
      <c r="F10" s="31"/>
    </row>
    <row r="11" spans="1:10" s="6" customFormat="1" ht="18.75" customHeight="1" x14ac:dyDescent="0.2">
      <c r="A11" s="27" t="s">
        <v>74</v>
      </c>
      <c r="B11" s="102"/>
      <c r="C11" s="102"/>
      <c r="D11" s="63"/>
      <c r="E11" s="30"/>
      <c r="F11" s="31"/>
    </row>
    <row r="12" spans="1:10" s="6" customFormat="1" ht="18.75" customHeight="1" x14ac:dyDescent="0.2">
      <c r="A12" s="27" t="s">
        <v>75</v>
      </c>
      <c r="B12" s="25"/>
      <c r="C12" s="30"/>
      <c r="D12" s="63"/>
      <c r="E12" s="30"/>
      <c r="F12" s="31"/>
    </row>
    <row r="13" spans="1:10" s="6" customFormat="1" ht="21.75" customHeight="1" x14ac:dyDescent="0.2">
      <c r="A13" s="88"/>
      <c r="B13" s="89"/>
      <c r="C13" s="89"/>
      <c r="D13" s="89"/>
      <c r="E13" s="89"/>
      <c r="F13" s="90"/>
    </row>
    <row r="14" spans="1:10" s="33" customFormat="1" ht="37.5" customHeight="1" x14ac:dyDescent="0.2">
      <c r="A14" s="12" t="s">
        <v>76</v>
      </c>
      <c r="B14" s="13"/>
      <c r="C14" s="77"/>
      <c r="D14" s="77"/>
      <c r="E14" s="77"/>
      <c r="F14" s="78"/>
    </row>
    <row r="15" spans="1:10" ht="8.25" customHeight="1" x14ac:dyDescent="0.2">
      <c r="A15" s="1"/>
    </row>
    <row r="16" spans="1:10" ht="36" customHeight="1" x14ac:dyDescent="0.2">
      <c r="A16" s="96" t="s">
        <v>101</v>
      </c>
      <c r="B16" s="96"/>
      <c r="C16" s="96"/>
      <c r="D16" s="96"/>
      <c r="E16" s="96"/>
      <c r="F16" s="96"/>
      <c r="G16" s="3"/>
    </row>
    <row r="17" spans="1:8" ht="12.6" customHeight="1" x14ac:dyDescent="0.2">
      <c r="A17" s="32"/>
      <c r="B17" s="32"/>
      <c r="C17" s="32"/>
      <c r="D17" s="32"/>
      <c r="E17" s="32"/>
      <c r="F17" s="32"/>
      <c r="G17" s="3"/>
    </row>
    <row r="18" spans="1:8" ht="25.5" customHeight="1" x14ac:dyDescent="0.2">
      <c r="A18" s="65" t="s">
        <v>77</v>
      </c>
      <c r="B18" s="65"/>
      <c r="C18" s="65"/>
      <c r="D18" s="65"/>
      <c r="E18" s="2"/>
      <c r="F18" s="16"/>
      <c r="G18" s="3"/>
    </row>
    <row r="19" spans="1:8" ht="25.5" customHeight="1" x14ac:dyDescent="0.2">
      <c r="A19" s="48" t="s">
        <v>78</v>
      </c>
      <c r="B19" s="48"/>
      <c r="C19" s="48"/>
      <c r="D19" s="48"/>
      <c r="E19" s="29"/>
      <c r="F19" s="41"/>
      <c r="G19" s="3"/>
    </row>
    <row r="20" spans="1:8" ht="25.5" customHeight="1" x14ac:dyDescent="0.2">
      <c r="A20" s="48" t="s">
        <v>102</v>
      </c>
      <c r="B20" s="48"/>
      <c r="C20" s="48"/>
      <c r="D20" s="48"/>
      <c r="E20" s="47" t="str">
        <f>IF(F20&gt;F19,"Errore Numero","")</f>
        <v/>
      </c>
      <c r="F20" s="41"/>
      <c r="G20" s="3"/>
    </row>
    <row r="21" spans="1:8" ht="15" customHeight="1" x14ac:dyDescent="0.2">
      <c r="A21" s="40"/>
      <c r="B21" s="38"/>
      <c r="C21" s="38"/>
      <c r="D21" s="38"/>
      <c r="E21" s="29"/>
      <c r="F21" s="39"/>
      <c r="G21" s="3"/>
    </row>
    <row r="22" spans="1:8" ht="25.5" customHeight="1" x14ac:dyDescent="0.2">
      <c r="A22" s="67" t="s">
        <v>103</v>
      </c>
      <c r="B22" s="67"/>
      <c r="C22" s="67"/>
      <c r="D22" s="67"/>
      <c r="E22" s="15" t="s">
        <v>79</v>
      </c>
      <c r="F22" s="35"/>
      <c r="G22" s="7"/>
    </row>
    <row r="23" spans="1:8" ht="25.5" customHeight="1" x14ac:dyDescent="0.2">
      <c r="A23" s="67" t="s">
        <v>104</v>
      </c>
      <c r="B23" s="67"/>
      <c r="C23" s="67"/>
      <c r="D23" s="67"/>
      <c r="E23" s="15" t="s">
        <v>79</v>
      </c>
      <c r="F23" s="35"/>
      <c r="G23" s="7"/>
    </row>
    <row r="24" spans="1:8" ht="25.5" customHeight="1" x14ac:dyDescent="0.2">
      <c r="A24" s="66" t="s">
        <v>80</v>
      </c>
      <c r="B24" s="66"/>
      <c r="C24" s="66"/>
      <c r="D24" s="66"/>
      <c r="E24" s="15"/>
      <c r="F24" s="37" t="e">
        <f>IF(F23&gt;F22,"Errore Ore",F23/F22)</f>
        <v>#DIV/0!</v>
      </c>
      <c r="G24" s="8"/>
    </row>
    <row r="25" spans="1:8" ht="16.5" customHeight="1" x14ac:dyDescent="0.2">
      <c r="A25" s="3"/>
      <c r="B25" s="3"/>
      <c r="C25" s="3"/>
      <c r="D25" s="3"/>
      <c r="E25" s="3"/>
      <c r="F25" s="18" t="s">
        <v>81</v>
      </c>
      <c r="G25" s="9"/>
    </row>
    <row r="26" spans="1:8" ht="25.5" customHeight="1" x14ac:dyDescent="0.2">
      <c r="A26" s="65" t="s">
        <v>82</v>
      </c>
      <c r="B26" s="65"/>
      <c r="C26" s="65"/>
      <c r="D26" s="65"/>
      <c r="E26" s="2"/>
      <c r="F26" s="16"/>
      <c r="G26" s="44"/>
    </row>
    <row r="27" spans="1:8" ht="44.25" customHeight="1" x14ac:dyDescent="0.2">
      <c r="A27" s="67" t="s">
        <v>107</v>
      </c>
      <c r="B27" s="67"/>
      <c r="C27" s="67"/>
      <c r="D27" s="67"/>
      <c r="E27" s="17" t="s">
        <v>14</v>
      </c>
      <c r="F27" s="35"/>
      <c r="G27" s="3"/>
    </row>
    <row r="28" spans="1:8" ht="25.5" customHeight="1" x14ac:dyDescent="0.2">
      <c r="A28" s="67" t="s">
        <v>83</v>
      </c>
      <c r="B28" s="67"/>
      <c r="C28" s="67"/>
      <c r="D28" s="67"/>
      <c r="E28" s="17" t="s">
        <v>14</v>
      </c>
      <c r="F28" s="14" t="e">
        <f>ROUND(IF($F$27&gt;$F$19*12350,"",$F$27*$F$24)*20,0)/20</f>
        <v>#DIV/0!</v>
      </c>
      <c r="G28" s="94"/>
      <c r="H28" s="95"/>
    </row>
    <row r="29" spans="1:8" ht="29.25" customHeight="1" x14ac:dyDescent="0.2">
      <c r="A29" s="93" t="str">
        <f>IF(F27&gt;F19*12350,"La massa salariale soggetta all’obbligo di contribuzione AVS supera l'importo massimo 'Totale lavoratori x max. Fr. 12'350'","")</f>
        <v/>
      </c>
      <c r="B29" s="93"/>
      <c r="C29" s="93"/>
      <c r="D29" s="93"/>
      <c r="E29" s="93"/>
      <c r="F29" s="93"/>
      <c r="G29" s="3"/>
    </row>
    <row r="30" spans="1:8" ht="25.5" customHeight="1" x14ac:dyDescent="0.2">
      <c r="A30" s="65" t="s">
        <v>84</v>
      </c>
      <c r="B30" s="65"/>
      <c r="C30" s="65"/>
      <c r="D30" s="65"/>
      <c r="E30" s="2"/>
      <c r="F30" s="16"/>
      <c r="G30" s="44"/>
    </row>
    <row r="31" spans="1:8" ht="25.5" customHeight="1" x14ac:dyDescent="0.2">
      <c r="A31" s="66" t="s">
        <v>85</v>
      </c>
      <c r="B31" s="66"/>
      <c r="C31" s="66"/>
      <c r="D31" s="66"/>
      <c r="E31" s="17" t="s">
        <v>14</v>
      </c>
      <c r="F31" s="14" t="e">
        <f>ROUND(IF(F28="","",F28*0.8)*20,0)/20</f>
        <v>#DIV/0!</v>
      </c>
      <c r="G31" s="105"/>
      <c r="H31" s="106"/>
    </row>
    <row r="32" spans="1:8" ht="31.5" customHeight="1" thickBot="1" x14ac:dyDescent="0.25">
      <c r="A32" s="67" t="s">
        <v>86</v>
      </c>
      <c r="B32" s="66"/>
      <c r="C32" s="66"/>
      <c r="D32" s="66"/>
      <c r="E32" s="17" t="s">
        <v>14</v>
      </c>
      <c r="F32" s="20" t="e">
        <f>ROUND(IF(F27="","",F28*6.375%)*20,0)/20</f>
        <v>#VALUE!</v>
      </c>
      <c r="G32" s="105"/>
      <c r="H32" s="106"/>
    </row>
    <row r="33" spans="1:8" ht="36" customHeight="1" thickBot="1" x14ac:dyDescent="0.25">
      <c r="A33" s="68" t="s">
        <v>87</v>
      </c>
      <c r="B33" s="69"/>
      <c r="C33" s="69"/>
      <c r="D33" s="69"/>
      <c r="E33" s="19" t="s">
        <v>14</v>
      </c>
      <c r="F33" s="36" t="e">
        <f>IF(F24&lt;0.1,0,ROUND(SUM(F31:F32)*20,0)/20)</f>
        <v>#DIV/0!</v>
      </c>
      <c r="G33" s="107"/>
      <c r="H33" s="106"/>
    </row>
    <row r="34" spans="1:8" ht="15" x14ac:dyDescent="0.2">
      <c r="A34" s="1"/>
      <c r="B34" s="1"/>
      <c r="C34" s="1"/>
      <c r="D34" s="1"/>
      <c r="E34" s="1"/>
      <c r="F34" s="45" t="e">
        <f>IF(F24&lt;0.1,"Perdita di lavoro minima non raggiunta","")</f>
        <v>#DIV/0!</v>
      </c>
    </row>
    <row r="35" spans="1:8" ht="15" x14ac:dyDescent="0.2">
      <c r="A35" s="1"/>
      <c r="B35" s="1"/>
      <c r="C35" s="1"/>
      <c r="D35" s="1"/>
      <c r="E35" s="1"/>
      <c r="F35" s="11"/>
    </row>
    <row r="36" spans="1:8" ht="15" x14ac:dyDescent="0.2">
      <c r="A36" s="1"/>
      <c r="B36" s="1"/>
      <c r="C36" s="1"/>
      <c r="D36" s="1"/>
      <c r="E36" s="1"/>
      <c r="F36" s="11"/>
    </row>
    <row r="37" spans="1:8" x14ac:dyDescent="0.2">
      <c r="A37" s="49"/>
      <c r="B37" s="49"/>
      <c r="C37" s="49"/>
      <c r="D37" s="49"/>
      <c r="E37" s="49"/>
      <c r="F37" s="50"/>
    </row>
    <row r="38" spans="1:8" x14ac:dyDescent="0.2">
      <c r="A38" s="49"/>
      <c r="B38" s="49"/>
      <c r="C38" s="49"/>
      <c r="D38" s="49"/>
      <c r="E38" s="49"/>
      <c r="F38" s="50"/>
    </row>
    <row r="39" spans="1:8" x14ac:dyDescent="0.2">
      <c r="A39" s="49"/>
      <c r="B39" s="49"/>
      <c r="C39" s="49"/>
      <c r="D39" s="49"/>
      <c r="E39" s="49"/>
      <c r="F39" s="50"/>
    </row>
    <row r="40" spans="1:8" ht="15" x14ac:dyDescent="0.2">
      <c r="A40" s="52" t="s">
        <v>88</v>
      </c>
      <c r="B40" s="49"/>
      <c r="C40" s="49"/>
      <c r="D40" s="49"/>
      <c r="E40" s="49"/>
      <c r="F40" s="50"/>
    </row>
    <row r="41" spans="1:8" ht="6" customHeight="1" x14ac:dyDescent="0.2">
      <c r="A41" s="49"/>
      <c r="B41" s="49"/>
      <c r="C41" s="49"/>
      <c r="D41" s="49"/>
      <c r="E41" s="49"/>
      <c r="F41" s="50"/>
    </row>
    <row r="42" spans="1:8" ht="47.25" customHeight="1" x14ac:dyDescent="0.2">
      <c r="A42" s="71" t="s">
        <v>124</v>
      </c>
      <c r="B42" s="71"/>
      <c r="C42" s="71"/>
      <c r="D42" s="71"/>
      <c r="E42" s="71"/>
      <c r="F42" s="71"/>
    </row>
    <row r="43" spans="1:8" x14ac:dyDescent="0.2">
      <c r="A43" s="49"/>
      <c r="B43" s="49"/>
      <c r="C43" s="49"/>
      <c r="D43" s="49"/>
      <c r="E43" s="49"/>
      <c r="F43" s="50"/>
    </row>
    <row r="44" spans="1:8" ht="15" x14ac:dyDescent="0.2">
      <c r="A44" s="52" t="s">
        <v>89</v>
      </c>
      <c r="B44" s="49"/>
      <c r="C44" s="49"/>
      <c r="D44" s="49"/>
      <c r="E44" s="49"/>
      <c r="F44" s="50"/>
    </row>
    <row r="45" spans="1:8" ht="6" customHeight="1" x14ac:dyDescent="0.2">
      <c r="A45" s="49"/>
      <c r="B45" s="49"/>
      <c r="C45" s="49"/>
      <c r="D45" s="49"/>
      <c r="E45" s="49"/>
      <c r="F45" s="50"/>
    </row>
    <row r="46" spans="1:8" ht="76.5" customHeight="1" x14ac:dyDescent="0.2">
      <c r="A46" s="71" t="s">
        <v>120</v>
      </c>
      <c r="B46" s="71"/>
      <c r="C46" s="71"/>
      <c r="D46" s="71"/>
      <c r="E46" s="71"/>
      <c r="F46" s="71"/>
    </row>
    <row r="47" spans="1:8" x14ac:dyDescent="0.2">
      <c r="A47" s="49"/>
      <c r="B47" s="49"/>
      <c r="C47" s="49"/>
      <c r="D47" s="49"/>
      <c r="E47" s="49"/>
      <c r="F47" s="50"/>
    </row>
    <row r="48" spans="1:8" ht="15" x14ac:dyDescent="0.25">
      <c r="A48" s="53" t="s">
        <v>90</v>
      </c>
      <c r="B48" s="49"/>
      <c r="C48" s="49"/>
      <c r="D48" s="49"/>
      <c r="E48" s="49"/>
      <c r="F48" s="50"/>
    </row>
    <row r="49" spans="1:6" ht="6" customHeight="1" x14ac:dyDescent="0.2">
      <c r="A49" s="49"/>
      <c r="B49" s="49"/>
      <c r="C49" s="49"/>
      <c r="D49" s="49"/>
      <c r="E49" s="49"/>
      <c r="F49" s="50"/>
    </row>
    <row r="50" spans="1:6" ht="75.75" customHeight="1" x14ac:dyDescent="0.2">
      <c r="A50" s="71" t="s">
        <v>121</v>
      </c>
      <c r="B50" s="71"/>
      <c r="C50" s="71"/>
      <c r="D50" s="71"/>
      <c r="E50" s="71"/>
      <c r="F50" s="71"/>
    </row>
    <row r="51" spans="1:6" x14ac:dyDescent="0.2">
      <c r="A51" s="49"/>
      <c r="B51" s="49"/>
      <c r="C51" s="49"/>
      <c r="D51" s="49"/>
      <c r="E51" s="49"/>
      <c r="F51" s="50"/>
    </row>
    <row r="52" spans="1:6" ht="15" x14ac:dyDescent="0.25">
      <c r="A52" s="60" t="s">
        <v>126</v>
      </c>
      <c r="B52" s="49"/>
      <c r="C52" s="49"/>
      <c r="D52" s="49"/>
      <c r="E52" s="49"/>
      <c r="F52" s="50"/>
    </row>
    <row r="53" spans="1:6" x14ac:dyDescent="0.2">
      <c r="A53" s="49"/>
      <c r="B53" s="49"/>
      <c r="C53" s="49"/>
      <c r="D53" s="49"/>
      <c r="E53" s="49"/>
      <c r="F53" s="50"/>
    </row>
    <row r="54" spans="1:6" ht="31.5" customHeight="1" x14ac:dyDescent="0.2">
      <c r="A54" s="71" t="s">
        <v>91</v>
      </c>
      <c r="B54" s="71"/>
      <c r="C54" s="71"/>
      <c r="D54" s="71"/>
      <c r="E54" s="71"/>
      <c r="F54" s="71"/>
    </row>
    <row r="55" spans="1:6" x14ac:dyDescent="0.2">
      <c r="A55" s="49"/>
      <c r="B55" s="49"/>
      <c r="C55" s="49"/>
      <c r="D55" s="49"/>
      <c r="E55" s="49"/>
      <c r="F55" s="50"/>
    </row>
    <row r="56" spans="1:6" ht="48.75" customHeight="1" x14ac:dyDescent="0.2">
      <c r="A56" s="71" t="s">
        <v>127</v>
      </c>
      <c r="B56" s="71"/>
      <c r="C56" s="71"/>
      <c r="D56" s="71"/>
      <c r="E56" s="71"/>
      <c r="F56" s="71"/>
    </row>
    <row r="57" spans="1:6" x14ac:dyDescent="0.2">
      <c r="A57" s="49"/>
      <c r="B57" s="49"/>
      <c r="C57" s="49"/>
      <c r="D57" s="49"/>
      <c r="E57" s="49"/>
      <c r="F57" s="50"/>
    </row>
    <row r="58" spans="1:6" ht="15" x14ac:dyDescent="0.25">
      <c r="A58" s="60" t="s">
        <v>125</v>
      </c>
      <c r="B58" s="49"/>
      <c r="C58" s="49"/>
      <c r="D58" s="49"/>
      <c r="E58" s="49"/>
      <c r="F58" s="50"/>
    </row>
    <row r="59" spans="1:6" ht="6" customHeight="1" x14ac:dyDescent="0.2">
      <c r="A59" s="49"/>
      <c r="B59" s="49"/>
      <c r="C59" s="49"/>
      <c r="D59" s="49"/>
      <c r="E59" s="49"/>
      <c r="F59" s="50"/>
    </row>
    <row r="60" spans="1:6" ht="45" customHeight="1" x14ac:dyDescent="0.2">
      <c r="A60" s="71" t="s">
        <v>92</v>
      </c>
      <c r="B60" s="71"/>
      <c r="C60" s="71"/>
      <c r="D60" s="71"/>
      <c r="E60" s="71"/>
      <c r="F60" s="71"/>
    </row>
    <row r="61" spans="1:6" x14ac:dyDescent="0.2">
      <c r="A61" s="49"/>
      <c r="B61" s="49"/>
      <c r="C61" s="49"/>
      <c r="D61" s="49"/>
      <c r="E61" s="49"/>
      <c r="F61" s="50"/>
    </row>
    <row r="62" spans="1:6" x14ac:dyDescent="0.2">
      <c r="A62" s="49" t="s">
        <v>93</v>
      </c>
      <c r="B62" s="49"/>
      <c r="C62" s="49"/>
      <c r="D62" s="49"/>
      <c r="E62" s="49"/>
      <c r="F62" s="50"/>
    </row>
    <row r="63" spans="1:6" x14ac:dyDescent="0.2">
      <c r="A63" s="49"/>
      <c r="B63" s="49"/>
      <c r="C63" s="49"/>
      <c r="D63" s="49"/>
      <c r="E63" s="49"/>
      <c r="F63" s="50"/>
    </row>
    <row r="64" spans="1:6" ht="29.25" customHeight="1" x14ac:dyDescent="0.2">
      <c r="A64" s="114" t="s">
        <v>128</v>
      </c>
      <c r="B64" s="114"/>
      <c r="C64" s="114"/>
      <c r="D64" s="114"/>
      <c r="E64" s="114"/>
      <c r="F64" s="114"/>
    </row>
    <row r="65" spans="1:6" ht="15" customHeight="1" x14ac:dyDescent="0.2">
      <c r="A65" s="54"/>
      <c r="B65" s="54"/>
      <c r="C65" s="54"/>
      <c r="D65" s="54"/>
      <c r="E65" s="54"/>
      <c r="F65" s="54"/>
    </row>
    <row r="66" spans="1:6" x14ac:dyDescent="0.2">
      <c r="A66" s="49" t="s">
        <v>94</v>
      </c>
      <c r="B66" s="49"/>
      <c r="C66" s="49"/>
      <c r="D66" s="49" t="s">
        <v>95</v>
      </c>
      <c r="E66" s="49"/>
      <c r="F66" s="49"/>
    </row>
    <row r="67" spans="1:6" x14ac:dyDescent="0.2">
      <c r="A67" s="72"/>
      <c r="B67" s="72"/>
      <c r="C67" s="49"/>
      <c r="D67" s="49"/>
      <c r="E67" s="49"/>
      <c r="F67" s="49"/>
    </row>
    <row r="68" spans="1:6" ht="15" customHeight="1" x14ac:dyDescent="0.2">
      <c r="A68" s="73" t="s">
        <v>23</v>
      </c>
      <c r="B68" s="73"/>
      <c r="C68" s="54"/>
      <c r="D68" s="54"/>
      <c r="E68" s="54"/>
      <c r="F68" s="54"/>
    </row>
    <row r="69" spans="1:6" x14ac:dyDescent="0.2">
      <c r="A69" s="74"/>
      <c r="B69" s="74"/>
      <c r="C69" s="49"/>
      <c r="D69" s="55"/>
      <c r="E69" s="55"/>
      <c r="F69" s="55"/>
    </row>
    <row r="70" spans="1:6" x14ac:dyDescent="0.2">
      <c r="A70" s="49"/>
      <c r="B70" s="49"/>
      <c r="C70" s="49"/>
      <c r="D70" s="49"/>
      <c r="E70" s="49"/>
      <c r="F70" s="49"/>
    </row>
    <row r="71" spans="1:6" x14ac:dyDescent="0.2">
      <c r="A71" s="49"/>
      <c r="B71" s="49"/>
      <c r="C71" s="49"/>
      <c r="D71" s="49"/>
      <c r="E71" s="49"/>
      <c r="F71" s="49"/>
    </row>
    <row r="72" spans="1:6" x14ac:dyDescent="0.2">
      <c r="A72" s="51"/>
      <c r="B72" s="51"/>
      <c r="C72" s="51"/>
      <c r="D72" s="51"/>
      <c r="E72" s="51"/>
      <c r="F72" s="51"/>
    </row>
    <row r="73" spans="1:6" ht="58.5" customHeight="1" x14ac:dyDescent="0.2">
      <c r="A73" s="56" t="s">
        <v>96</v>
      </c>
      <c r="B73" s="64" t="s">
        <v>97</v>
      </c>
      <c r="C73" s="64"/>
      <c r="D73" s="64"/>
      <c r="E73" s="64"/>
      <c r="F73" s="64"/>
    </row>
    <row r="74" spans="1:6" ht="15" x14ac:dyDescent="0.2">
      <c r="A74" s="34"/>
      <c r="B74" s="34"/>
      <c r="C74" s="34"/>
      <c r="D74" s="34"/>
      <c r="E74" s="34"/>
      <c r="F74" s="34"/>
    </row>
    <row r="75" spans="1:6" ht="15" x14ac:dyDescent="0.2">
      <c r="A75" s="34"/>
      <c r="B75" s="34"/>
      <c r="C75" s="34"/>
      <c r="D75" s="34"/>
      <c r="E75" s="34"/>
      <c r="F75" s="34"/>
    </row>
    <row r="76" spans="1:6" ht="15" x14ac:dyDescent="0.2">
      <c r="A76" s="34"/>
      <c r="B76" s="34"/>
      <c r="C76" s="34"/>
      <c r="D76" s="34"/>
      <c r="E76" s="34"/>
      <c r="F76" s="34"/>
    </row>
    <row r="77" spans="1:6" ht="15" x14ac:dyDescent="0.2">
      <c r="A77" s="34"/>
      <c r="B77" s="34"/>
      <c r="C77" s="34"/>
      <c r="D77" s="34"/>
      <c r="E77" s="34"/>
      <c r="F77" s="34"/>
    </row>
  </sheetData>
  <sheetProtection password="EC19" sheet="1" selectLockedCells="1"/>
  <mergeCells count="43">
    <mergeCell ref="A56:F56"/>
    <mergeCell ref="A64:F64"/>
    <mergeCell ref="A4:C4"/>
    <mergeCell ref="A5:C5"/>
    <mergeCell ref="A6:C6"/>
    <mergeCell ref="A7:C7"/>
    <mergeCell ref="B8:C8"/>
    <mergeCell ref="B9:C9"/>
    <mergeCell ref="B10:C10"/>
    <mergeCell ref="B11:C11"/>
    <mergeCell ref="A18:D18"/>
    <mergeCell ref="A13:F13"/>
    <mergeCell ref="C14:F14"/>
    <mergeCell ref="A16:F16"/>
    <mergeCell ref="A50:F50"/>
    <mergeCell ref="A54:F54"/>
    <mergeCell ref="A1:F1"/>
    <mergeCell ref="D4:F4"/>
    <mergeCell ref="D5:F5"/>
    <mergeCell ref="D6:F6"/>
    <mergeCell ref="D7:F7"/>
    <mergeCell ref="G32:H32"/>
    <mergeCell ref="A33:D33"/>
    <mergeCell ref="G33:H33"/>
    <mergeCell ref="A42:F42"/>
    <mergeCell ref="A28:D28"/>
    <mergeCell ref="G28:H28"/>
    <mergeCell ref="A30:D30"/>
    <mergeCell ref="A31:D31"/>
    <mergeCell ref="G31:H31"/>
    <mergeCell ref="A46:F46"/>
    <mergeCell ref="A29:F29"/>
    <mergeCell ref="A22:D22"/>
    <mergeCell ref="A23:D23"/>
    <mergeCell ref="A24:D24"/>
    <mergeCell ref="A26:D26"/>
    <mergeCell ref="A27:D27"/>
    <mergeCell ref="A32:D32"/>
    <mergeCell ref="A60:F60"/>
    <mergeCell ref="A67:B67"/>
    <mergeCell ref="A68:B68"/>
    <mergeCell ref="A69:B69"/>
    <mergeCell ref="B73:F73"/>
  </mergeCells>
  <conditionalFormatting sqref="F24">
    <cfRule type="containsErrors" dxfId="10" priority="6">
      <formula>ISERROR(F24)</formula>
    </cfRule>
    <cfRule type="cellIs" dxfId="9" priority="11" operator="lessThan">
      <formula>0.1</formula>
    </cfRule>
    <cfRule type="expression" dxfId="8" priority="12">
      <formula>$F$23&gt;$F$22</formula>
    </cfRule>
  </conditionalFormatting>
  <conditionalFormatting sqref="A29">
    <cfRule type="expression" dxfId="7" priority="10">
      <formula>$F$27&gt;$F$19*12350</formula>
    </cfRule>
  </conditionalFormatting>
  <conditionalFormatting sqref="F34">
    <cfRule type="containsErrors" dxfId="6" priority="1">
      <formula>ISERROR(F34)</formula>
    </cfRule>
    <cfRule type="expression" dxfId="5" priority="8">
      <formula>$F$24&lt;0.1</formula>
    </cfRule>
  </conditionalFormatting>
  <conditionalFormatting sqref="E20">
    <cfRule type="expression" dxfId="4" priority="7">
      <formula>$F$20&gt;$F$19</formula>
    </cfRule>
  </conditionalFormatting>
  <conditionalFormatting sqref="F28">
    <cfRule type="containsErrors" dxfId="3" priority="5">
      <formula>ISERROR(F28)</formula>
    </cfRule>
  </conditionalFormatting>
  <conditionalFormatting sqref="F31">
    <cfRule type="containsErrors" dxfId="2" priority="4">
      <formula>ISERROR(F31)</formula>
    </cfRule>
  </conditionalFormatting>
  <conditionalFormatting sqref="F32">
    <cfRule type="containsErrors" dxfId="1" priority="3">
      <formula>ISERROR(F32)</formula>
    </cfRule>
  </conditionalFormatting>
  <conditionalFormatting sqref="F33">
    <cfRule type="containsErrors" dxfId="0" priority="2">
      <formula>ISERROR(F33)</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&amp;L&amp;10Assicurazione contro la disoccupazione</oddHeader>
    <oddFooter>&amp;R&amp;9KAE-COVID-19 (03.2020)</oddFooter>
  </headerFooter>
  <ignoredErrors>
    <ignoredError sqref="F32:F34 F31" evalError="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Deutsch</vt:lpstr>
      <vt:lpstr>Francais</vt:lpstr>
      <vt:lpstr>Italiano</vt:lpstr>
      <vt:lpstr>Deutsch!Druckbereich</vt:lpstr>
      <vt:lpstr>Francais!Druckbereich</vt:lpstr>
      <vt:lpstr>Italiano!Druckbereich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bvm15</cp:lastModifiedBy>
  <cp:lastPrinted>2020-03-27T12:25:33Z</cp:lastPrinted>
  <dcterms:created xsi:type="dcterms:W3CDTF">2020-03-18T11:14:54Z</dcterms:created>
  <dcterms:modified xsi:type="dcterms:W3CDTF">2020-03-30T07:01:58Z</dcterms:modified>
</cp:coreProperties>
</file>